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9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80054A16-B3C8-4247-8C3F-51EC1DA4A3E6}" xr6:coauthVersionLast="45" xr6:coauthVersionMax="45" xr10:uidLastSave="{00000000-0000-0000-0000-000000000000}"/>
  <bookViews>
    <workbookView xWindow="-110" yWindow="-110" windowWidth="19420" windowHeight="10420" tabRatio="835" firstSheet="12" activeTab="15" xr2:uid="{00000000-000D-0000-FFFF-FFFF00000000}"/>
  </bookViews>
  <sheets>
    <sheet name="Raw CDOW Data" sheetId="1" r:id="rId1"/>
    <sheet name="Raw CDOW Data Expand" sheetId="4" r:id="rId2"/>
    <sheet name="2005 DOW Data Table" sheetId="6" r:id="rId3"/>
    <sheet name="2006 DOW Data Table" sheetId="8" r:id="rId4"/>
    <sheet name="2007 DOW Data Table" sheetId="9" r:id="rId5"/>
    <sheet name="2008 DOW Data Table" sheetId="10" r:id="rId6"/>
    <sheet name="2009 DOW Data Table" sheetId="11" r:id="rId7"/>
    <sheet name="2010 DOW Data Table" sheetId="12" r:id="rId8"/>
    <sheet name="2011 DOW Data Table" sheetId="13" r:id="rId9"/>
    <sheet name="2014 DOW Data Table" sheetId="14" r:id="rId10"/>
    <sheet name="2015 DOW Data Tables" sheetId="15" r:id="rId11"/>
    <sheet name="2016 DOW Data Tables" sheetId="16" r:id="rId12"/>
    <sheet name="2017 DOW Data Tables" sheetId="17" r:id="rId13"/>
    <sheet name="2019 DOW Data Tables" sheetId="19" r:id="rId14"/>
    <sheet name="Total Biomass Analysis" sheetId="2" r:id="rId15"/>
    <sheet name="Brown Trout Year Trends" sheetId="3" r:id="rId16"/>
    <sheet name="BT Station Trends" sheetId="7" r:id="rId17"/>
    <sheet name="5-site BT Trends" sheetId="5" r:id="rId18"/>
    <sheet name="Sheet2" sheetId="18" r:id="rId19"/>
  </sheets>
  <definedNames>
    <definedName name="_xlnm.Print_Area" localSheetId="5">'2008 DOW Data Table'!$A$4:$G$45</definedName>
    <definedName name="_xlnm.Print_Area" localSheetId="10">'2015 DOW Data Tables'!$A$18:$F$40</definedName>
    <definedName name="_xlnm.Print_Area" localSheetId="11">'2016 DOW Data Tables'!$B$1:$G$23</definedName>
    <definedName name="_xlnm.Print_Area" localSheetId="13">'2019 DOW Data Tables'!$P$2:$V$22</definedName>
    <definedName name="_xlnm.Print_Area" localSheetId="17">'5-site BT Trends'!$A$1:$AY$69</definedName>
    <definedName name="_xlnm.Print_Area" localSheetId="16">'BT Station Trends'!$A$1:$Y$91</definedName>
    <definedName name="_xlnm.Print_Area" localSheetId="0">'Raw CDOW Data'!$A$1:$AU$36</definedName>
    <definedName name="_xlnm.Print_Area" localSheetId="14">'Total Biomass Analysis'!$A$1:$AF$82</definedName>
    <definedName name="_xlnm.Print_Titles" localSheetId="0">'Raw CDOW Data'!$A:$C</definedName>
    <definedName name="_xlnm.Print_Titles" localSheetId="1">'Raw CDOW Data Expand'!$A:$C,'Raw CDOW Data Expand'!$1:$2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19" l="1"/>
  <c r="K79" i="19"/>
  <c r="J79" i="19"/>
  <c r="I79" i="19"/>
  <c r="H79" i="19"/>
  <c r="G79" i="19"/>
  <c r="I76" i="19"/>
  <c r="H76" i="19"/>
  <c r="G76" i="19"/>
  <c r="L73" i="19"/>
  <c r="K73" i="19"/>
  <c r="J73" i="19"/>
  <c r="I73" i="19"/>
  <c r="H73" i="19"/>
  <c r="G73" i="19"/>
  <c r="L70" i="19"/>
  <c r="K70" i="19"/>
  <c r="J70" i="19"/>
  <c r="I70" i="19"/>
  <c r="H70" i="19"/>
  <c r="G70" i="19"/>
  <c r="L67" i="19"/>
  <c r="K67" i="19"/>
  <c r="J67" i="19"/>
  <c r="I64" i="19"/>
  <c r="H64" i="19"/>
  <c r="G64" i="19"/>
  <c r="L61" i="19"/>
  <c r="K61" i="19"/>
  <c r="J61" i="19"/>
  <c r="I61" i="19"/>
  <c r="H61" i="19"/>
  <c r="G61" i="19"/>
  <c r="L58" i="19"/>
  <c r="K58" i="19"/>
  <c r="J58" i="19"/>
  <c r="I58" i="19"/>
  <c r="H58" i="19"/>
  <c r="G58" i="19"/>
  <c r="AD27" i="3" l="1"/>
  <c r="AE26" i="3"/>
  <c r="AE24" i="3"/>
  <c r="AE23" i="3"/>
  <c r="AE22" i="3"/>
  <c r="AF22" i="3"/>
  <c r="AE20" i="3"/>
  <c r="AF20" i="3"/>
  <c r="AE17" i="3"/>
  <c r="AD14" i="3"/>
  <c r="AE13" i="3"/>
  <c r="AF13" i="3"/>
  <c r="AE11" i="3"/>
  <c r="AF11" i="3"/>
  <c r="AE10" i="3"/>
  <c r="AF10" i="3"/>
  <c r="AE9" i="3"/>
  <c r="AF9" i="3"/>
  <c r="AE7" i="3"/>
  <c r="AF7" i="3"/>
  <c r="AE4" i="3"/>
  <c r="Z33" i="2"/>
  <c r="AA33" i="2"/>
  <c r="Z32" i="2"/>
  <c r="AA32" i="2"/>
  <c r="Z30" i="2"/>
  <c r="AA30" i="2"/>
  <c r="Z29" i="2"/>
  <c r="AA29" i="2"/>
  <c r="Z28" i="2"/>
  <c r="AA28" i="2"/>
  <c r="Z8" i="2"/>
  <c r="AA8" i="2"/>
  <c r="Z6" i="2"/>
  <c r="AA6" i="2"/>
  <c r="Y37" i="2"/>
  <c r="Y36" i="2"/>
  <c r="Y35" i="2"/>
  <c r="Y9" i="2"/>
  <c r="Z5" i="2"/>
  <c r="AA5" i="2"/>
  <c r="Z4" i="2"/>
  <c r="AA4" i="2"/>
  <c r="R51" i="19"/>
  <c r="Q51" i="19"/>
  <c r="P51" i="19"/>
  <c r="R45" i="19"/>
  <c r="Q45" i="19"/>
  <c r="P45" i="19"/>
  <c r="R42" i="19"/>
  <c r="Q42" i="19"/>
  <c r="P42" i="19"/>
  <c r="R39" i="19"/>
  <c r="Q39" i="19"/>
  <c r="P39" i="19"/>
  <c r="R33" i="19"/>
  <c r="Q33" i="19"/>
  <c r="P33" i="19"/>
  <c r="R30" i="19"/>
  <c r="Q30" i="19"/>
  <c r="P30" i="19"/>
  <c r="O51" i="19"/>
  <c r="N51" i="19"/>
  <c r="M51" i="19"/>
  <c r="I51" i="19"/>
  <c r="H51" i="19"/>
  <c r="G51" i="19"/>
  <c r="O48" i="19"/>
  <c r="N48" i="19"/>
  <c r="M48" i="19"/>
  <c r="I48" i="19"/>
  <c r="H48" i="19"/>
  <c r="G48" i="19"/>
  <c r="F48" i="19"/>
  <c r="E48" i="19"/>
  <c r="D48" i="19"/>
  <c r="O45" i="19"/>
  <c r="N45" i="19"/>
  <c r="M45" i="19"/>
  <c r="F45" i="19"/>
  <c r="E45" i="19"/>
  <c r="D45" i="19"/>
  <c r="O42" i="19"/>
  <c r="N42" i="19"/>
  <c r="M42" i="19"/>
  <c r="I42" i="19"/>
  <c r="H42" i="19"/>
  <c r="G42" i="19"/>
  <c r="F42" i="19"/>
  <c r="E42" i="19"/>
  <c r="D42" i="19"/>
  <c r="I39" i="19"/>
  <c r="H39" i="19"/>
  <c r="G39" i="19"/>
  <c r="F39" i="19"/>
  <c r="E39" i="19"/>
  <c r="D39" i="19"/>
  <c r="O36" i="19"/>
  <c r="N36" i="19"/>
  <c r="M36" i="19"/>
  <c r="I36" i="19"/>
  <c r="H36" i="19"/>
  <c r="G36" i="19"/>
  <c r="F36" i="19"/>
  <c r="E36" i="19"/>
  <c r="D36" i="19"/>
  <c r="O33" i="19"/>
  <c r="N33" i="19"/>
  <c r="M33" i="19"/>
  <c r="I33" i="19"/>
  <c r="H33" i="19"/>
  <c r="G33" i="19"/>
  <c r="F33" i="19"/>
  <c r="E33" i="19"/>
  <c r="D33" i="19"/>
  <c r="O30" i="19"/>
  <c r="N30" i="19"/>
  <c r="M30" i="19"/>
  <c r="I30" i="19"/>
  <c r="H30" i="19"/>
  <c r="G30" i="19"/>
  <c r="F30" i="19"/>
  <c r="E30" i="19"/>
  <c r="D30" i="19"/>
  <c r="U18" i="19"/>
  <c r="V18" i="19"/>
  <c r="T18" i="19"/>
  <c r="U9" i="19" l="1"/>
  <c r="V9" i="19"/>
  <c r="T9" i="19"/>
  <c r="V15" i="19"/>
  <c r="U15" i="19"/>
  <c r="T15" i="19"/>
  <c r="V12" i="19"/>
  <c r="U12" i="19"/>
  <c r="T12" i="19"/>
  <c r="AE6" i="2"/>
  <c r="AE5" i="2"/>
  <c r="AE4" i="2"/>
  <c r="U21" i="19"/>
  <c r="V21" i="19"/>
  <c r="T21" i="19"/>
  <c r="U6" i="19"/>
  <c r="V6" i="19"/>
  <c r="T6" i="19"/>
  <c r="AX27" i="17" l="1"/>
  <c r="AW27" i="17"/>
  <c r="AV27" i="17"/>
  <c r="AR27" i="17"/>
  <c r="AQ27" i="17"/>
  <c r="AP27" i="17"/>
  <c r="AX24" i="17"/>
  <c r="AW24" i="17"/>
  <c r="AV24" i="17"/>
  <c r="AR24" i="17"/>
  <c r="AQ24" i="17"/>
  <c r="AP24" i="17"/>
  <c r="AO24" i="17"/>
  <c r="AN24" i="17"/>
  <c r="AM24" i="17"/>
  <c r="AX21" i="17"/>
  <c r="AW21" i="17"/>
  <c r="AV21" i="17"/>
  <c r="AO21" i="17"/>
  <c r="AN21" i="17"/>
  <c r="AM21" i="17"/>
  <c r="AX18" i="17"/>
  <c r="AW18" i="17"/>
  <c r="AV18" i="17"/>
  <c r="AR18" i="17"/>
  <c r="AQ18" i="17"/>
  <c r="AP18" i="17"/>
  <c r="AO18" i="17"/>
  <c r="AN18" i="17"/>
  <c r="AM18" i="17"/>
  <c r="AR15" i="17"/>
  <c r="AQ15" i="17"/>
  <c r="AP15" i="17"/>
  <c r="AO15" i="17"/>
  <c r="AN15" i="17"/>
  <c r="AM15" i="17"/>
  <c r="AX12" i="17"/>
  <c r="AW12" i="17"/>
  <c r="AV12" i="17"/>
  <c r="AR12" i="17"/>
  <c r="AQ12" i="17"/>
  <c r="AP12" i="17"/>
  <c r="AO12" i="17"/>
  <c r="AN12" i="17"/>
  <c r="AM12" i="17"/>
  <c r="AX9" i="17"/>
  <c r="AW9" i="17"/>
  <c r="AV9" i="17"/>
  <c r="AR9" i="17"/>
  <c r="AQ9" i="17"/>
  <c r="AP9" i="17"/>
  <c r="AO9" i="17"/>
  <c r="AN9" i="17"/>
  <c r="AM9" i="17"/>
  <c r="AX6" i="17"/>
  <c r="AW6" i="17"/>
  <c r="AV6" i="17"/>
  <c r="AR6" i="17"/>
  <c r="AQ6" i="17"/>
  <c r="AP6" i="17"/>
  <c r="AO6" i="17"/>
  <c r="AN6" i="17"/>
  <c r="AM6" i="17"/>
  <c r="AF21" i="3" l="1"/>
  <c r="AF23" i="3"/>
  <c r="AF24" i="3"/>
  <c r="AF25" i="3"/>
  <c r="AF26" i="3"/>
  <c r="AF19" i="3"/>
  <c r="AE18" i="3"/>
  <c r="AE19" i="3"/>
  <c r="AE21" i="3"/>
  <c r="AE25" i="3"/>
  <c r="AC27" i="3"/>
  <c r="AF8" i="3"/>
  <c r="AF12" i="3"/>
  <c r="AF6" i="3"/>
  <c r="AE5" i="3"/>
  <c r="AE6" i="3"/>
  <c r="AE8" i="3"/>
  <c r="AE12" i="3"/>
  <c r="AC14" i="3"/>
  <c r="AA31" i="2"/>
  <c r="AA34" i="2"/>
  <c r="Z31" i="2"/>
  <c r="Z34" i="2"/>
  <c r="X37" i="2"/>
  <c r="X36" i="2"/>
  <c r="X35" i="2"/>
  <c r="AA7" i="2"/>
  <c r="Z7" i="2"/>
  <c r="X9" i="2"/>
  <c r="Y54" i="17"/>
  <c r="X54" i="17"/>
  <c r="W54" i="17"/>
  <c r="Y51" i="17"/>
  <c r="X51" i="17"/>
  <c r="W51" i="17"/>
  <c r="Y48" i="17"/>
  <c r="X48" i="17"/>
  <c r="W48" i="17"/>
  <c r="Y45" i="17"/>
  <c r="X45" i="17"/>
  <c r="W45" i="17"/>
  <c r="Y39" i="17"/>
  <c r="X39" i="17"/>
  <c r="W39" i="17"/>
  <c r="Y36" i="17"/>
  <c r="X36" i="17"/>
  <c r="W36" i="17"/>
  <c r="Y33" i="17"/>
  <c r="X33" i="17"/>
  <c r="W33" i="17"/>
  <c r="S54" i="17"/>
  <c r="R54" i="17"/>
  <c r="Q54" i="17"/>
  <c r="S51" i="17"/>
  <c r="R51" i="17"/>
  <c r="Q51" i="17"/>
  <c r="P51" i="17"/>
  <c r="O51" i="17"/>
  <c r="N51" i="17"/>
  <c r="P48" i="17"/>
  <c r="O48" i="17"/>
  <c r="N48" i="17"/>
  <c r="S45" i="17"/>
  <c r="R45" i="17"/>
  <c r="Q45" i="17"/>
  <c r="P45" i="17"/>
  <c r="O45" i="17"/>
  <c r="N45" i="17"/>
  <c r="S42" i="17"/>
  <c r="R42" i="17"/>
  <c r="Q42" i="17"/>
  <c r="P42" i="17"/>
  <c r="O42" i="17"/>
  <c r="N42" i="17"/>
  <c r="S39" i="17"/>
  <c r="R39" i="17"/>
  <c r="Q39" i="17"/>
  <c r="P39" i="17"/>
  <c r="O39" i="17"/>
  <c r="N39" i="17"/>
  <c r="S36" i="17"/>
  <c r="R36" i="17"/>
  <c r="Q36" i="17"/>
  <c r="P36" i="17"/>
  <c r="O36" i="17"/>
  <c r="N36" i="17"/>
  <c r="S33" i="17"/>
  <c r="R33" i="17"/>
  <c r="Q33" i="17"/>
  <c r="P33" i="17"/>
  <c r="O33" i="17"/>
  <c r="N33" i="17"/>
  <c r="O24" i="17"/>
  <c r="P24" i="17"/>
  <c r="N24" i="17"/>
  <c r="O21" i="17"/>
  <c r="P21" i="17"/>
  <c r="N21" i="17"/>
  <c r="O18" i="17"/>
  <c r="P18" i="17"/>
  <c r="N18" i="17"/>
  <c r="O15" i="17"/>
  <c r="P15" i="17"/>
  <c r="N15" i="17"/>
  <c r="O12" i="17"/>
  <c r="P12" i="17"/>
  <c r="N12" i="17"/>
  <c r="O9" i="17"/>
  <c r="P9" i="17"/>
  <c r="N9" i="17"/>
  <c r="O6" i="17"/>
  <c r="P6" i="17"/>
  <c r="N6" i="17"/>
  <c r="AB27" i="3" l="1"/>
  <c r="AB14" i="3"/>
  <c r="AF5" i="2"/>
  <c r="W37" i="2"/>
  <c r="W36" i="2"/>
  <c r="W35" i="2"/>
  <c r="W9" i="2"/>
  <c r="J52" i="16"/>
  <c r="I52" i="16"/>
  <c r="H52" i="16"/>
  <c r="J49" i="16"/>
  <c r="I49" i="16"/>
  <c r="H49" i="16"/>
  <c r="G49" i="16"/>
  <c r="F49" i="16"/>
  <c r="E49" i="16"/>
  <c r="G46" i="16"/>
  <c r="F46" i="16"/>
  <c r="E46" i="16"/>
  <c r="J43" i="16"/>
  <c r="I43" i="16"/>
  <c r="H43" i="16"/>
  <c r="G43" i="16"/>
  <c r="F43" i="16"/>
  <c r="E43" i="16"/>
  <c r="J40" i="16"/>
  <c r="I40" i="16"/>
  <c r="H40" i="16"/>
  <c r="G40" i="16"/>
  <c r="F40" i="16"/>
  <c r="E40" i="16"/>
  <c r="J37" i="16"/>
  <c r="I37" i="16"/>
  <c r="H37" i="16"/>
  <c r="G37" i="16"/>
  <c r="F37" i="16"/>
  <c r="E37" i="16"/>
  <c r="J34" i="16"/>
  <c r="I34" i="16"/>
  <c r="H34" i="16"/>
  <c r="G34" i="16"/>
  <c r="F34" i="16"/>
  <c r="E34" i="16"/>
  <c r="J31" i="16"/>
  <c r="I31" i="16"/>
  <c r="H31" i="16"/>
  <c r="G31" i="16"/>
  <c r="F31" i="16"/>
  <c r="E31" i="16"/>
  <c r="F23" i="16"/>
  <c r="G23" i="16"/>
  <c r="E23" i="16"/>
  <c r="F20" i="16"/>
  <c r="G20" i="16"/>
  <c r="E20" i="16"/>
  <c r="F17" i="16"/>
  <c r="G17" i="16"/>
  <c r="E17" i="16"/>
  <c r="F14" i="16"/>
  <c r="G14" i="16"/>
  <c r="E14" i="16"/>
  <c r="F11" i="16"/>
  <c r="G11" i="16"/>
  <c r="E11" i="16"/>
  <c r="F8" i="16"/>
  <c r="G8" i="16"/>
  <c r="E8" i="16"/>
  <c r="F5" i="16"/>
  <c r="G5" i="16"/>
  <c r="E5" i="16"/>
  <c r="AD6" i="2" l="1"/>
  <c r="AC5" i="2"/>
  <c r="AB6" i="2"/>
  <c r="AC6" i="2"/>
  <c r="AD5" i="2"/>
  <c r="AD4" i="2"/>
  <c r="AC4" i="2"/>
  <c r="AB5" i="2"/>
  <c r="AF4" i="2"/>
  <c r="AA27" i="3"/>
  <c r="AA14" i="3" l="1"/>
  <c r="V37" i="2"/>
  <c r="V36" i="2"/>
  <c r="V35" i="2"/>
  <c r="V9" i="2"/>
  <c r="I92" i="15" l="1"/>
  <c r="H92" i="15"/>
  <c r="G92" i="15"/>
  <c r="I89" i="15"/>
  <c r="H89" i="15"/>
  <c r="G89" i="15"/>
  <c r="I83" i="15"/>
  <c r="H83" i="15"/>
  <c r="G83" i="15"/>
  <c r="I80" i="15"/>
  <c r="H80" i="15"/>
  <c r="G80" i="15"/>
  <c r="I77" i="15"/>
  <c r="H77" i="15"/>
  <c r="G77" i="15"/>
  <c r="I74" i="15"/>
  <c r="H74" i="15"/>
  <c r="G74" i="15"/>
  <c r="I71" i="15"/>
  <c r="H71" i="15"/>
  <c r="G71" i="15"/>
  <c r="D89" i="15"/>
  <c r="F89" i="15"/>
  <c r="E89" i="15"/>
  <c r="D86" i="15"/>
  <c r="F86" i="15"/>
  <c r="E86" i="15"/>
  <c r="D83" i="15"/>
  <c r="F83" i="15"/>
  <c r="E83" i="15"/>
  <c r="D80" i="15"/>
  <c r="F80" i="15"/>
  <c r="E80" i="15"/>
  <c r="D77" i="15"/>
  <c r="F77" i="15"/>
  <c r="E77" i="15"/>
  <c r="D74" i="15"/>
  <c r="F74" i="15"/>
  <c r="E74" i="15"/>
  <c r="D71" i="15"/>
  <c r="F71" i="15"/>
  <c r="E71" i="15"/>
  <c r="E40" i="15"/>
  <c r="F40" i="15"/>
  <c r="D40" i="15"/>
  <c r="E37" i="15"/>
  <c r="F37" i="15"/>
  <c r="D37" i="15"/>
  <c r="E34" i="15"/>
  <c r="F34" i="15"/>
  <c r="D34" i="15"/>
  <c r="E31" i="15"/>
  <c r="F31" i="15"/>
  <c r="D31" i="15"/>
  <c r="E28" i="15"/>
  <c r="F28" i="15"/>
  <c r="D28" i="15"/>
  <c r="E25" i="15"/>
  <c r="F25" i="15"/>
  <c r="D25" i="15"/>
  <c r="E22" i="15"/>
  <c r="F22" i="15"/>
  <c r="D22" i="15"/>
  <c r="Z27" i="3"/>
  <c r="U9" i="2"/>
  <c r="D30" i="14"/>
  <c r="E30" i="14"/>
  <c r="F30" i="14"/>
  <c r="D39" i="14"/>
  <c r="E39" i="14"/>
  <c r="F39" i="14"/>
  <c r="D36" i="14"/>
  <c r="E36" i="14"/>
  <c r="F36" i="14"/>
  <c r="D33" i="14"/>
  <c r="E33" i="14"/>
  <c r="F33" i="14"/>
  <c r="D27" i="14"/>
  <c r="E27" i="14"/>
  <c r="F27" i="14"/>
  <c r="D24" i="14"/>
  <c r="E24" i="14"/>
  <c r="F24" i="14"/>
  <c r="D21" i="14"/>
  <c r="E21" i="14"/>
  <c r="F21" i="14"/>
  <c r="H39" i="14"/>
  <c r="H36" i="14"/>
  <c r="H33" i="14"/>
  <c r="H30" i="14"/>
  <c r="H27" i="14"/>
  <c r="H24" i="14"/>
  <c r="I21" i="14"/>
  <c r="H21" i="14"/>
  <c r="G21" i="14"/>
  <c r="U37" i="2"/>
  <c r="I39" i="14"/>
  <c r="I36" i="14"/>
  <c r="I33" i="14"/>
  <c r="I30" i="14"/>
  <c r="I27" i="14"/>
  <c r="I24" i="14"/>
  <c r="U36" i="2"/>
  <c r="U35" i="2"/>
  <c r="G39" i="14"/>
  <c r="Z14" i="3"/>
  <c r="G36" i="14"/>
  <c r="G33" i="14"/>
  <c r="G30" i="14"/>
  <c r="G27" i="14"/>
  <c r="G24" i="14"/>
  <c r="BW7" i="7"/>
  <c r="BW8" i="7"/>
  <c r="BW9" i="7"/>
  <c r="BW10" i="7"/>
  <c r="BW11" i="7"/>
  <c r="BW12" i="7"/>
  <c r="BU7" i="7"/>
  <c r="BU8" i="7"/>
  <c r="BU9" i="7"/>
  <c r="BU10" i="7"/>
  <c r="BU11" i="7"/>
  <c r="BU12" i="7"/>
  <c r="BW6" i="7"/>
  <c r="BU6" i="7"/>
  <c r="G63" i="13"/>
  <c r="F63" i="13"/>
  <c r="E63" i="13"/>
  <c r="D63" i="13"/>
  <c r="G60" i="13"/>
  <c r="F60" i="13"/>
  <c r="E60" i="13"/>
  <c r="D60" i="13"/>
  <c r="G57" i="13"/>
  <c r="F57" i="13"/>
  <c r="E57" i="13"/>
  <c r="D57" i="13"/>
  <c r="G54" i="13"/>
  <c r="F54" i="13"/>
  <c r="E54" i="13"/>
  <c r="D54" i="13"/>
  <c r="G51" i="13"/>
  <c r="F51" i="13"/>
  <c r="E51" i="13"/>
  <c r="D51" i="13"/>
  <c r="G48" i="13"/>
  <c r="F48" i="13"/>
  <c r="E48" i="13"/>
  <c r="D48" i="13"/>
  <c r="G45" i="13"/>
  <c r="F45" i="13"/>
  <c r="E45" i="13"/>
  <c r="D45" i="13"/>
  <c r="Y27" i="3"/>
  <c r="Y14" i="3"/>
  <c r="T9" i="2"/>
  <c r="T35" i="2"/>
  <c r="T36" i="2"/>
  <c r="T37" i="2"/>
  <c r="G38" i="13"/>
  <c r="F38" i="13"/>
  <c r="E38" i="13"/>
  <c r="D38" i="13"/>
  <c r="G33" i="13"/>
  <c r="F33" i="13"/>
  <c r="E33" i="13"/>
  <c r="D33" i="13"/>
  <c r="G28" i="13"/>
  <c r="F28" i="13"/>
  <c r="E28" i="13"/>
  <c r="D28" i="13"/>
  <c r="G23" i="13"/>
  <c r="F23" i="13"/>
  <c r="E23" i="13"/>
  <c r="D23" i="13"/>
  <c r="G18" i="13"/>
  <c r="F18" i="13"/>
  <c r="E18" i="13"/>
  <c r="D18" i="13"/>
  <c r="G13" i="13"/>
  <c r="F13" i="13"/>
  <c r="E13" i="13"/>
  <c r="D13" i="13"/>
  <c r="G8" i="13"/>
  <c r="F8" i="13"/>
  <c r="E8" i="13"/>
  <c r="D8" i="13"/>
  <c r="BQ6" i="7"/>
  <c r="BQ7" i="7"/>
  <c r="BQ8" i="7"/>
  <c r="BQ9" i="7"/>
  <c r="BQ10" i="7"/>
  <c r="BQ11" i="7"/>
  <c r="BQ12" i="7"/>
  <c r="BQ5" i="7"/>
  <c r="BO6" i="7"/>
  <c r="BO7" i="7"/>
  <c r="BO8" i="7"/>
  <c r="BO9" i="7"/>
  <c r="BO10" i="7"/>
  <c r="BO11" i="7"/>
  <c r="BO12" i="7"/>
  <c r="BO5" i="7"/>
  <c r="X27" i="3"/>
  <c r="X14" i="3"/>
  <c r="S37" i="2"/>
  <c r="S36" i="2"/>
  <c r="S35" i="2"/>
  <c r="S9" i="2"/>
  <c r="G45" i="12"/>
  <c r="F45" i="12"/>
  <c r="E45" i="12"/>
  <c r="D45" i="12"/>
  <c r="G40" i="12"/>
  <c r="F40" i="12"/>
  <c r="E40" i="12"/>
  <c r="D40" i="12"/>
  <c r="G35" i="12"/>
  <c r="F35" i="12"/>
  <c r="E35" i="12"/>
  <c r="D35" i="12"/>
  <c r="G30" i="12"/>
  <c r="F30" i="12"/>
  <c r="E30" i="12"/>
  <c r="D30" i="12"/>
  <c r="G25" i="12"/>
  <c r="F25" i="12"/>
  <c r="E25" i="12"/>
  <c r="D25" i="12"/>
  <c r="G20" i="12"/>
  <c r="F20" i="12"/>
  <c r="E20" i="12"/>
  <c r="D20" i="12"/>
  <c r="G15" i="12"/>
  <c r="F15" i="12"/>
  <c r="E15" i="12"/>
  <c r="D15" i="12"/>
  <c r="G10" i="12"/>
  <c r="F10" i="12"/>
  <c r="E10" i="12"/>
  <c r="D10" i="12"/>
  <c r="BK6" i="7"/>
  <c r="BK7" i="7"/>
  <c r="BK8" i="7"/>
  <c r="BK9" i="7"/>
  <c r="BK10" i="7"/>
  <c r="BK11" i="7"/>
  <c r="BK12" i="7"/>
  <c r="BK5" i="7"/>
  <c r="BI6" i="7"/>
  <c r="BI7" i="7"/>
  <c r="BI8" i="7"/>
  <c r="BI9" i="7"/>
  <c r="BI10" i="7"/>
  <c r="BI11" i="7"/>
  <c r="BI12" i="7"/>
  <c r="BI5" i="7"/>
  <c r="W27" i="3"/>
  <c r="W14" i="3"/>
  <c r="R37" i="2"/>
  <c r="R36" i="2"/>
  <c r="R35" i="2"/>
  <c r="R9" i="2"/>
  <c r="E39" i="11"/>
  <c r="F39" i="11"/>
  <c r="G39" i="11"/>
  <c r="E35" i="11"/>
  <c r="F35" i="11"/>
  <c r="G35" i="11"/>
  <c r="E31" i="11"/>
  <c r="F31" i="11"/>
  <c r="G31" i="11"/>
  <c r="E27" i="11"/>
  <c r="F27" i="11"/>
  <c r="G27" i="11"/>
  <c r="E23" i="11"/>
  <c r="F23" i="11"/>
  <c r="G23" i="11"/>
  <c r="D39" i="11"/>
  <c r="D35" i="11"/>
  <c r="D31" i="11"/>
  <c r="D27" i="11"/>
  <c r="D23" i="11"/>
  <c r="E19" i="11"/>
  <c r="F19" i="11"/>
  <c r="G19" i="11"/>
  <c r="D19" i="11"/>
  <c r="E15" i="11"/>
  <c r="F15" i="11"/>
  <c r="G15" i="11"/>
  <c r="D15" i="11"/>
  <c r="E11" i="11"/>
  <c r="F11" i="11"/>
  <c r="G11" i="11"/>
  <c r="D11" i="11"/>
  <c r="BC5" i="7"/>
  <c r="BC6" i="7"/>
  <c r="BC7" i="7"/>
  <c r="BC8" i="7"/>
  <c r="BC9" i="7"/>
  <c r="BC10" i="7"/>
  <c r="BC11" i="7"/>
  <c r="BC12" i="7"/>
  <c r="BE5" i="7"/>
  <c r="BE6" i="7"/>
  <c r="BE7" i="7"/>
  <c r="BE8" i="7"/>
  <c r="BE9" i="7"/>
  <c r="BE10" i="7"/>
  <c r="BE11" i="7"/>
  <c r="BE12" i="7"/>
  <c r="BE4" i="7"/>
  <c r="BC4" i="7"/>
  <c r="V27" i="3"/>
  <c r="U14" i="3"/>
  <c r="V14" i="3"/>
  <c r="Q37" i="2"/>
  <c r="Q36" i="2"/>
  <c r="Q35" i="2"/>
  <c r="Q9" i="2"/>
  <c r="G39" i="10"/>
  <c r="F39" i="10"/>
  <c r="E39" i="10"/>
  <c r="D39" i="10"/>
  <c r="G35" i="10"/>
  <c r="F35" i="10"/>
  <c r="E35" i="10"/>
  <c r="D35" i="10"/>
  <c r="G31" i="10"/>
  <c r="F31" i="10"/>
  <c r="E31" i="10"/>
  <c r="D31" i="10"/>
  <c r="G27" i="10"/>
  <c r="F27" i="10"/>
  <c r="E27" i="10"/>
  <c r="D27" i="10"/>
  <c r="G23" i="10"/>
  <c r="F23" i="10"/>
  <c r="E23" i="10"/>
  <c r="D23" i="10"/>
  <c r="G19" i="10"/>
  <c r="F19" i="10"/>
  <c r="E19" i="10"/>
  <c r="D19" i="10"/>
  <c r="G15" i="10"/>
  <c r="F15" i="10"/>
  <c r="E15" i="10"/>
  <c r="D15" i="10"/>
  <c r="M4" i="5"/>
  <c r="O4" i="5"/>
  <c r="Y4" i="5"/>
  <c r="AA4" i="5"/>
  <c r="AE4" i="5"/>
  <c r="AG4" i="5"/>
  <c r="AK4" i="5"/>
  <c r="AM4" i="5"/>
  <c r="AQ4" i="5"/>
  <c r="AS4" i="5"/>
  <c r="AW4" i="5"/>
  <c r="AY4" i="5"/>
  <c r="M5" i="5"/>
  <c r="O5" i="5"/>
  <c r="S5" i="5"/>
  <c r="U5" i="5"/>
  <c r="Y5" i="5"/>
  <c r="AA5" i="5"/>
  <c r="AE5" i="5"/>
  <c r="AG5" i="5"/>
  <c r="AK5" i="5"/>
  <c r="AM5" i="5"/>
  <c r="AQ5" i="5"/>
  <c r="AS5" i="5"/>
  <c r="AW5" i="5"/>
  <c r="AY5" i="5"/>
  <c r="M6" i="5"/>
  <c r="O6" i="5"/>
  <c r="S6" i="5"/>
  <c r="U6" i="5"/>
  <c r="Y6" i="5"/>
  <c r="AA6" i="5"/>
  <c r="AE6" i="5"/>
  <c r="AG6" i="5"/>
  <c r="AK6" i="5"/>
  <c r="AM6" i="5"/>
  <c r="AQ6" i="5"/>
  <c r="AS6" i="5"/>
  <c r="AW6" i="5"/>
  <c r="AY6" i="5"/>
  <c r="M7" i="5"/>
  <c r="O7" i="5"/>
  <c r="S7" i="5"/>
  <c r="U7" i="5"/>
  <c r="Y7" i="5"/>
  <c r="AA7" i="5"/>
  <c r="AQ7" i="5"/>
  <c r="AS7" i="5"/>
  <c r="AW7" i="5"/>
  <c r="AY7" i="5"/>
  <c r="M8" i="5"/>
  <c r="O8" i="5"/>
  <c r="Y8" i="5"/>
  <c r="AA8" i="5"/>
  <c r="AQ8" i="5"/>
  <c r="AS8" i="5"/>
  <c r="AW8" i="5"/>
  <c r="AY8" i="5"/>
  <c r="M12" i="5"/>
  <c r="O12" i="5"/>
  <c r="S12" i="5"/>
  <c r="U12" i="5"/>
  <c r="M13" i="5"/>
  <c r="O13" i="5"/>
  <c r="S13" i="5"/>
  <c r="U13" i="5"/>
  <c r="M14" i="5"/>
  <c r="O14" i="5"/>
  <c r="S14" i="5"/>
  <c r="U14" i="5"/>
  <c r="M15" i="5"/>
  <c r="O15" i="5"/>
  <c r="S15" i="5"/>
  <c r="U15" i="5"/>
  <c r="M16" i="5"/>
  <c r="O16" i="5"/>
  <c r="S16" i="5"/>
  <c r="U16" i="5"/>
  <c r="E21" i="5"/>
  <c r="G21" i="5"/>
  <c r="K21" i="5"/>
  <c r="M21" i="5"/>
  <c r="Q21" i="5"/>
  <c r="S21" i="5"/>
  <c r="W21" i="5"/>
  <c r="Y21" i="5"/>
  <c r="AC21" i="5"/>
  <c r="AE21" i="5"/>
  <c r="AI21" i="5"/>
  <c r="AK21" i="5"/>
  <c r="E22" i="5"/>
  <c r="G22" i="5"/>
  <c r="K22" i="5"/>
  <c r="M22" i="5"/>
  <c r="Q22" i="5"/>
  <c r="S22" i="5"/>
  <c r="W22" i="5"/>
  <c r="Y22" i="5"/>
  <c r="AC22" i="5"/>
  <c r="AE22" i="5"/>
  <c r="AI22" i="5"/>
  <c r="AK22" i="5"/>
  <c r="E23" i="5"/>
  <c r="G23" i="5"/>
  <c r="K23" i="5"/>
  <c r="M23" i="5"/>
  <c r="Q23" i="5"/>
  <c r="S23" i="5"/>
  <c r="W23" i="5"/>
  <c r="Y23" i="5"/>
  <c r="AC23" i="5"/>
  <c r="AE23" i="5"/>
  <c r="AI23" i="5"/>
  <c r="AK23" i="5"/>
  <c r="E24" i="5"/>
  <c r="G24" i="5"/>
  <c r="K24" i="5"/>
  <c r="M24" i="5"/>
  <c r="Q24" i="5"/>
  <c r="S24" i="5"/>
  <c r="W24" i="5"/>
  <c r="Y24" i="5"/>
  <c r="AC24" i="5"/>
  <c r="AE24" i="5"/>
  <c r="AI24" i="5"/>
  <c r="AK24" i="5"/>
  <c r="E25" i="5"/>
  <c r="G25" i="5"/>
  <c r="K25" i="5"/>
  <c r="M25" i="5"/>
  <c r="Q25" i="5"/>
  <c r="S25" i="5"/>
  <c r="W25" i="5"/>
  <c r="Y25" i="5"/>
  <c r="AC25" i="5"/>
  <c r="AE25" i="5"/>
  <c r="AI25" i="5"/>
  <c r="AK25" i="5"/>
  <c r="G8" i="7"/>
  <c r="I8" i="7"/>
  <c r="M8" i="7"/>
  <c r="O8" i="7"/>
  <c r="S8" i="7"/>
  <c r="U8" i="7"/>
  <c r="G9" i="7"/>
  <c r="I9" i="7"/>
  <c r="M9" i="7"/>
  <c r="O9" i="7"/>
  <c r="S9" i="7"/>
  <c r="U9" i="7"/>
  <c r="G10" i="7"/>
  <c r="I10" i="7"/>
  <c r="M10" i="7"/>
  <c r="O10" i="7"/>
  <c r="S10" i="7"/>
  <c r="U10" i="7"/>
  <c r="G11" i="7"/>
  <c r="I11" i="7"/>
  <c r="M11" i="7"/>
  <c r="O11" i="7"/>
  <c r="S11" i="7"/>
  <c r="U11" i="7"/>
  <c r="G12" i="7"/>
  <c r="I12" i="7"/>
  <c r="M12" i="7"/>
  <c r="O12" i="7"/>
  <c r="S12" i="7"/>
  <c r="U12" i="7"/>
  <c r="AW5" i="7"/>
  <c r="AY5" i="7"/>
  <c r="AK6" i="7"/>
  <c r="AM6" i="7"/>
  <c r="AQ6" i="7"/>
  <c r="AS6" i="7"/>
  <c r="AW6" i="7"/>
  <c r="AY6" i="7"/>
  <c r="AK7" i="7"/>
  <c r="AM7" i="7"/>
  <c r="AQ7" i="7"/>
  <c r="AS7" i="7"/>
  <c r="AW7" i="7"/>
  <c r="AY7" i="7"/>
  <c r="Y8" i="7"/>
  <c r="AA8" i="7"/>
  <c r="AE8" i="7"/>
  <c r="AG8" i="7"/>
  <c r="AK8" i="7"/>
  <c r="AM8" i="7"/>
  <c r="AQ8" i="7"/>
  <c r="AS8" i="7"/>
  <c r="AW8" i="7"/>
  <c r="AY8" i="7"/>
  <c r="Y9" i="7"/>
  <c r="AA9" i="7"/>
  <c r="AE9" i="7"/>
  <c r="AG9" i="7"/>
  <c r="AK9" i="7"/>
  <c r="AM9" i="7"/>
  <c r="AQ9" i="7"/>
  <c r="AS9" i="7"/>
  <c r="AW9" i="7"/>
  <c r="AY9" i="7"/>
  <c r="Y10" i="7"/>
  <c r="AA10" i="7"/>
  <c r="AE10" i="7"/>
  <c r="AG10" i="7"/>
  <c r="AK10" i="7"/>
  <c r="AM10" i="7"/>
  <c r="AQ10" i="7"/>
  <c r="AS10" i="7"/>
  <c r="AW10" i="7"/>
  <c r="AY10" i="7"/>
  <c r="Y11" i="7"/>
  <c r="AA11" i="7"/>
  <c r="AE11" i="7"/>
  <c r="AG11" i="7"/>
  <c r="AK11" i="7"/>
  <c r="AM11" i="7"/>
  <c r="AQ11" i="7"/>
  <c r="AS11" i="7"/>
  <c r="AW11" i="7"/>
  <c r="AY11" i="7"/>
  <c r="Y12" i="7"/>
  <c r="AA12" i="7"/>
  <c r="AE12" i="7"/>
  <c r="AG12" i="7"/>
  <c r="AK12" i="7"/>
  <c r="AM12" i="7"/>
  <c r="AQ12" i="7"/>
  <c r="AS12" i="7"/>
  <c r="AW12" i="7"/>
  <c r="AY12" i="7"/>
  <c r="B14" i="3"/>
  <c r="C14" i="3"/>
  <c r="D14" i="3"/>
  <c r="E14" i="3"/>
  <c r="H14" i="3"/>
  <c r="K14" i="3"/>
  <c r="M14" i="3"/>
  <c r="N14" i="3"/>
  <c r="O14" i="3"/>
  <c r="P14" i="3"/>
  <c r="Q14" i="3"/>
  <c r="R14" i="3"/>
  <c r="S14" i="3"/>
  <c r="T14" i="3"/>
  <c r="B27" i="3"/>
  <c r="C27" i="3"/>
  <c r="D27" i="3"/>
  <c r="E27" i="3"/>
  <c r="H27" i="3"/>
  <c r="K27" i="3"/>
  <c r="M27" i="3"/>
  <c r="N27" i="3"/>
  <c r="O27" i="3"/>
  <c r="P27" i="3"/>
  <c r="Q27" i="3"/>
  <c r="R27" i="3"/>
  <c r="S27" i="3"/>
  <c r="T27" i="3"/>
  <c r="U27" i="3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M37" i="2"/>
  <c r="N37" i="2"/>
  <c r="O37" i="2"/>
  <c r="P37" i="2"/>
  <c r="M6" i="9"/>
  <c r="O6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O3" i="4"/>
  <c r="Q3" i="4"/>
  <c r="AA3" i="4"/>
  <c r="AC3" i="4"/>
  <c r="AG3" i="4"/>
  <c r="AI3" i="4"/>
  <c r="AM3" i="4"/>
  <c r="AO3" i="4"/>
  <c r="AS3" i="4"/>
  <c r="AU3" i="4"/>
  <c r="AY3" i="4"/>
  <c r="BA3" i="4"/>
  <c r="BE3" i="4"/>
  <c r="BG3" i="4"/>
  <c r="BK3" i="4"/>
  <c r="BM3" i="4"/>
  <c r="O4" i="4"/>
  <c r="Q4" i="4"/>
  <c r="AA4" i="4"/>
  <c r="AC4" i="4"/>
  <c r="AG4" i="4"/>
  <c r="AI4" i="4"/>
  <c r="AM4" i="4"/>
  <c r="AO4" i="4"/>
  <c r="AS4" i="4"/>
  <c r="AU4" i="4"/>
  <c r="AY4" i="4"/>
  <c r="BA4" i="4"/>
  <c r="BE4" i="4"/>
  <c r="BG4" i="4"/>
  <c r="BK4" i="4"/>
  <c r="BM4" i="4"/>
  <c r="AM5" i="4"/>
  <c r="AO5" i="4"/>
  <c r="O6" i="4"/>
  <c r="Q6" i="4"/>
  <c r="AA6" i="4"/>
  <c r="AC6" i="4"/>
  <c r="AG6" i="4"/>
  <c r="AI6" i="4"/>
  <c r="AM6" i="4"/>
  <c r="AO6" i="4"/>
  <c r="AS6" i="4"/>
  <c r="AU6" i="4"/>
  <c r="AY6" i="4"/>
  <c r="BA6" i="4"/>
  <c r="BE6" i="4"/>
  <c r="BG6" i="4"/>
  <c r="BK6" i="4"/>
  <c r="BM6" i="4"/>
  <c r="O8" i="4"/>
  <c r="Q8" i="4"/>
  <c r="U8" i="4"/>
  <c r="W8" i="4"/>
  <c r="AA8" i="4"/>
  <c r="AC8" i="4"/>
  <c r="AG8" i="4"/>
  <c r="AI8" i="4"/>
  <c r="AM8" i="4"/>
  <c r="AO8" i="4"/>
  <c r="AS8" i="4"/>
  <c r="AU8" i="4"/>
  <c r="AY8" i="4"/>
  <c r="BA8" i="4"/>
  <c r="BE8" i="4"/>
  <c r="BG8" i="4"/>
  <c r="BK8" i="4"/>
  <c r="BM8" i="4"/>
  <c r="O9" i="4"/>
  <c r="Q9" i="4"/>
  <c r="U9" i="4"/>
  <c r="W9" i="4"/>
  <c r="AA9" i="4"/>
  <c r="AC9" i="4"/>
  <c r="AG9" i="4"/>
  <c r="AI9" i="4"/>
  <c r="AM9" i="4"/>
  <c r="AO9" i="4"/>
  <c r="AS9" i="4"/>
  <c r="AU9" i="4"/>
  <c r="AY9" i="4"/>
  <c r="BA9" i="4"/>
  <c r="BE9" i="4"/>
  <c r="BG9" i="4"/>
  <c r="BK9" i="4"/>
  <c r="BM9" i="4"/>
  <c r="O10" i="4"/>
  <c r="Q10" i="4"/>
  <c r="U10" i="4"/>
  <c r="W10" i="4"/>
  <c r="AM10" i="4"/>
  <c r="AO10" i="4"/>
  <c r="O11" i="4"/>
  <c r="Q11" i="4"/>
  <c r="U11" i="4"/>
  <c r="W11" i="4"/>
  <c r="AA11" i="4"/>
  <c r="AC11" i="4"/>
  <c r="AG11" i="4"/>
  <c r="AI11" i="4"/>
  <c r="AM11" i="4"/>
  <c r="AO11" i="4"/>
  <c r="AS11" i="4"/>
  <c r="AU11" i="4"/>
  <c r="AY11" i="4"/>
  <c r="BA11" i="4"/>
  <c r="BE11" i="4"/>
  <c r="BG11" i="4"/>
  <c r="BK11" i="4"/>
  <c r="BM11" i="4"/>
  <c r="O13" i="4"/>
  <c r="Q13" i="4"/>
  <c r="U13" i="4"/>
  <c r="W13" i="4"/>
  <c r="AA13" i="4"/>
  <c r="AC13" i="4"/>
  <c r="AG13" i="4"/>
  <c r="AI13" i="4"/>
  <c r="AM13" i="4"/>
  <c r="AO13" i="4"/>
  <c r="AS13" i="4"/>
  <c r="AU13" i="4"/>
  <c r="AY13" i="4"/>
  <c r="BA13" i="4"/>
  <c r="BE13" i="4"/>
  <c r="BG13" i="4"/>
  <c r="BK13" i="4"/>
  <c r="BM13" i="4"/>
  <c r="O14" i="4"/>
  <c r="Q14" i="4"/>
  <c r="U14" i="4"/>
  <c r="W14" i="4"/>
  <c r="AA14" i="4"/>
  <c r="AC14" i="4"/>
  <c r="AG14" i="4"/>
  <c r="AI14" i="4"/>
  <c r="AM14" i="4"/>
  <c r="AO14" i="4"/>
  <c r="AS14" i="4"/>
  <c r="AU14" i="4"/>
  <c r="AY14" i="4"/>
  <c r="BA14" i="4"/>
  <c r="BE14" i="4"/>
  <c r="BG14" i="4"/>
  <c r="BK14" i="4"/>
  <c r="BM14" i="4"/>
  <c r="O15" i="4"/>
  <c r="Q15" i="4"/>
  <c r="U15" i="4"/>
  <c r="W15" i="4"/>
  <c r="AM15" i="4"/>
  <c r="AO15" i="4"/>
  <c r="O16" i="4"/>
  <c r="Q16" i="4"/>
  <c r="U16" i="4"/>
  <c r="W16" i="4"/>
  <c r="AA16" i="4"/>
  <c r="AC16" i="4"/>
  <c r="AG16" i="4"/>
  <c r="AI16" i="4"/>
  <c r="AM16" i="4"/>
  <c r="AO16" i="4"/>
  <c r="AS16" i="4"/>
  <c r="AU16" i="4"/>
  <c r="AY16" i="4"/>
  <c r="BA16" i="4"/>
  <c r="BE16" i="4"/>
  <c r="BG16" i="4"/>
  <c r="BK16" i="4"/>
  <c r="BM16" i="4"/>
  <c r="O18" i="4"/>
  <c r="Q18" i="4"/>
  <c r="U18" i="4"/>
  <c r="W18" i="4"/>
  <c r="AA18" i="4"/>
  <c r="AC18" i="4"/>
  <c r="AS18" i="4"/>
  <c r="AU18" i="4"/>
  <c r="AY18" i="4"/>
  <c r="BA18" i="4"/>
  <c r="BE18" i="4"/>
  <c r="BG18" i="4"/>
  <c r="BK18" i="4"/>
  <c r="BM18" i="4"/>
  <c r="O19" i="4"/>
  <c r="Q19" i="4"/>
  <c r="U19" i="4"/>
  <c r="W19" i="4"/>
  <c r="AA19" i="4"/>
  <c r="AC19" i="4"/>
  <c r="AS19" i="4"/>
  <c r="AU19" i="4"/>
  <c r="AY19" i="4"/>
  <c r="BA19" i="4"/>
  <c r="BE19" i="4"/>
  <c r="BG19" i="4"/>
  <c r="BK19" i="4"/>
  <c r="BM19" i="4"/>
  <c r="O20" i="4"/>
  <c r="Q20" i="4"/>
  <c r="U20" i="4"/>
  <c r="W20" i="4"/>
  <c r="O21" i="4"/>
  <c r="Q21" i="4"/>
  <c r="U21" i="4"/>
  <c r="W21" i="4"/>
  <c r="AA21" i="4"/>
  <c r="AC21" i="4"/>
  <c r="AS21" i="4"/>
  <c r="AU21" i="4"/>
  <c r="AY21" i="4"/>
  <c r="BA21" i="4"/>
  <c r="BE21" i="4"/>
  <c r="BG21" i="4"/>
  <c r="BK21" i="4"/>
  <c r="BM21" i="4"/>
  <c r="O23" i="4"/>
  <c r="Q23" i="4"/>
  <c r="AA23" i="4"/>
  <c r="AC23" i="4"/>
  <c r="AS23" i="4"/>
  <c r="AU23" i="4"/>
  <c r="AY23" i="4"/>
  <c r="BA23" i="4"/>
  <c r="BE23" i="4"/>
  <c r="BG23" i="4"/>
  <c r="BK23" i="4"/>
  <c r="BM23" i="4"/>
  <c r="O24" i="4"/>
  <c r="Q24" i="4"/>
  <c r="AA24" i="4"/>
  <c r="AC24" i="4"/>
  <c r="AY24" i="4"/>
  <c r="BA24" i="4"/>
  <c r="BE24" i="4"/>
  <c r="BG24" i="4"/>
  <c r="BK24" i="4"/>
  <c r="BM24" i="4"/>
  <c r="O25" i="4"/>
  <c r="Q25" i="4"/>
  <c r="O26" i="4"/>
  <c r="Q26" i="4"/>
  <c r="AA26" i="4"/>
  <c r="AC26" i="4"/>
  <c r="AS26" i="4"/>
  <c r="AU26" i="4"/>
  <c r="AY26" i="4"/>
  <c r="BA26" i="4"/>
  <c r="BE26" i="4"/>
  <c r="BG26" i="4"/>
  <c r="BK26" i="4"/>
  <c r="BM26" i="4"/>
  <c r="BK28" i="4"/>
  <c r="BM28" i="4"/>
  <c r="BK29" i="4"/>
  <c r="BM29" i="4"/>
  <c r="BK31" i="4"/>
  <c r="BM31" i="4"/>
  <c r="BK33" i="4"/>
  <c r="BM33" i="4"/>
  <c r="BK34" i="4"/>
  <c r="BM34" i="4"/>
  <c r="BK36" i="4"/>
  <c r="BM36" i="4"/>
  <c r="AE27" i="3" l="1"/>
  <c r="Z9" i="2"/>
  <c r="AA9" i="2"/>
  <c r="Z36" i="2"/>
  <c r="AF27" i="3"/>
  <c r="Z35" i="2"/>
  <c r="AF14" i="3"/>
  <c r="AE14" i="3"/>
  <c r="AB1" i="2"/>
</calcChain>
</file>

<file path=xl/sharedStrings.xml><?xml version="1.0" encoding="utf-8"?>
<sst xmlns="http://schemas.openxmlformats.org/spreadsheetml/2006/main" count="2162" uniqueCount="217">
  <si>
    <t>Standardized Average Width(feet)</t>
  </si>
  <si>
    <t>SPECIES</t>
  </si>
  <si>
    <t>N/ac</t>
  </si>
  <si>
    <t>lb/ac</t>
  </si>
  <si>
    <t>N/ac &gt;12cm</t>
  </si>
  <si>
    <t>Davidson Lodge</t>
  </si>
  <si>
    <t>Brown</t>
  </si>
  <si>
    <t>Rainbow</t>
  </si>
  <si>
    <t>Stock RBT</t>
  </si>
  <si>
    <t xml:space="preserve">          TOTAL</t>
  </si>
  <si>
    <t xml:space="preserve"> -----  </t>
  </si>
  <si>
    <t xml:space="preserve"> -----</t>
  </si>
  <si>
    <t xml:space="preserve">   </t>
  </si>
  <si>
    <t>----</t>
  </si>
  <si>
    <t>-----</t>
  </si>
  <si>
    <t xml:space="preserve">  -----</t>
  </si>
  <si>
    <t xml:space="preserve">  ----- </t>
  </si>
  <si>
    <t>Lair of the Bear</t>
  </si>
  <si>
    <t>Idledale</t>
  </si>
  <si>
    <t>Morrison Park</t>
  </si>
  <si>
    <t xml:space="preserve">   &lt;1</t>
  </si>
  <si>
    <t>N/ac &gt;12 cm</t>
  </si>
  <si>
    <t>lb/ac &gt;12 cm</t>
  </si>
  <si>
    <t>---</t>
  </si>
  <si>
    <t>see data</t>
  </si>
  <si>
    <t>943*</t>
  </si>
  <si>
    <t>126*</t>
  </si>
  <si>
    <t>1069*</t>
  </si>
  <si>
    <t>85*</t>
  </si>
  <si>
    <t>32*</t>
  </si>
  <si>
    <t>117*</t>
  </si>
  <si>
    <t>153*</t>
  </si>
  <si>
    <t>111*</t>
  </si>
  <si>
    <t>264*</t>
  </si>
  <si>
    <t>67*</t>
  </si>
  <si>
    <t>31*</t>
  </si>
  <si>
    <t>98*</t>
  </si>
  <si>
    <t>O’Fallon Park</t>
  </si>
  <si>
    <t>Total Biomass</t>
  </si>
  <si>
    <t>lb/ac &gt;12/cm</t>
  </si>
  <si>
    <t>Dedisse Park (Keys on the Green)</t>
  </si>
  <si>
    <t>Downtown Evergreen (Little Bear)</t>
  </si>
  <si>
    <t>Dedisse Park</t>
  </si>
  <si>
    <t>Downtown Evergreen</t>
  </si>
  <si>
    <t>AVG</t>
  </si>
  <si>
    <t>S.D.</t>
  </si>
  <si>
    <t>O'Fallon Park</t>
  </si>
  <si>
    <t>Lair O' Bear</t>
  </si>
  <si>
    <t>Evergreen Downtown</t>
  </si>
  <si>
    <t xml:space="preserve">Evergreen Downtown </t>
  </si>
  <si>
    <t>SD</t>
  </si>
  <si>
    <t>Monitoring Site</t>
  </si>
  <si>
    <t>average</t>
  </si>
  <si>
    <r>
      <t>O</t>
    </r>
    <r>
      <rPr>
        <sz val="12"/>
        <rFont val="Times New Roman"/>
        <family val="1"/>
      </rPr>
      <t>’</t>
    </r>
    <r>
      <rPr>
        <sz val="12"/>
        <rFont val="Mangal"/>
        <family val="1"/>
      </rPr>
      <t>Fallon Park</t>
    </r>
  </si>
  <si>
    <t>STATION LOCATION /SPECIES</t>
  </si>
  <si>
    <t>Ave</t>
  </si>
  <si>
    <t>s.d.</t>
  </si>
  <si>
    <t>Total Trout (5-S)</t>
  </si>
  <si>
    <t>average (5-S)</t>
  </si>
  <si>
    <r>
      <t>O</t>
    </r>
    <r>
      <rPr>
        <sz val="11"/>
        <rFont val="Times New Roman"/>
        <family val="1"/>
      </rPr>
      <t>’</t>
    </r>
    <r>
      <rPr>
        <sz val="11"/>
        <rFont val="Mangal"/>
        <family val="1"/>
      </rPr>
      <t>Fallon Park</t>
    </r>
  </si>
  <si>
    <t>N/Ac &lt;12 cm</t>
  </si>
  <si>
    <t>lb/Ac &lt;12 cm</t>
  </si>
  <si>
    <t>Brown Trout All Data sites</t>
  </si>
  <si>
    <t>Brown Trout Five Sites</t>
  </si>
  <si>
    <t xml:space="preserve">Number Brown Trout </t>
  </si>
  <si>
    <t>Lbs/ac</t>
  </si>
  <si>
    <t>Number Per Acre Adults vs. Juveniles</t>
  </si>
  <si>
    <r>
      <t>O</t>
    </r>
    <r>
      <rPr>
        <sz val="10"/>
        <rFont val="Times New Roman"/>
        <family val="1"/>
      </rPr>
      <t>’</t>
    </r>
    <r>
      <rPr>
        <sz val="10"/>
        <rFont val="Mangal"/>
        <family val="1"/>
      </rPr>
      <t>Fallon Park</t>
    </r>
  </si>
  <si>
    <t>Adult</t>
  </si>
  <si>
    <t>Juv</t>
  </si>
  <si>
    <t>DL</t>
  </si>
  <si>
    <t>LOB</t>
  </si>
  <si>
    <t>TOTAL</t>
  </si>
  <si>
    <t>Brown Trout Data</t>
  </si>
  <si>
    <t>Idledale (Baker)</t>
  </si>
  <si>
    <t>Dedisse Park (Keys)</t>
  </si>
  <si>
    <t>Evergreen (Little Bear)</t>
  </si>
  <si>
    <t>Baker</t>
  </si>
  <si>
    <t>Lair O' the Bear</t>
  </si>
  <si>
    <t>Station</t>
  </si>
  <si>
    <t>Standardized Average Width (ft)</t>
  </si>
  <si>
    <t>Species</t>
  </si>
  <si>
    <t>No./Acre</t>
  </si>
  <si>
    <t>lb/Acre</t>
  </si>
  <si>
    <t>No./Acre &gt;12cm</t>
  </si>
  <si>
    <t>lb/Acre &gt;12cm</t>
  </si>
  <si>
    <t>Bear Creek Cabins</t>
  </si>
  <si>
    <t xml:space="preserve">Lair O' the Bear </t>
  </si>
  <si>
    <t>Morrison</t>
  </si>
  <si>
    <t>Davidson Lodge (Bear Creek Cabins)</t>
  </si>
  <si>
    <t xml:space="preserve"> ----</t>
  </si>
  <si>
    <t>Williams Property</t>
  </si>
  <si>
    <t>Williams</t>
  </si>
  <si>
    <t>Average</t>
  </si>
  <si>
    <t>COLORADO DIVISION OF WILDLIFE</t>
  </si>
  <si>
    <t>Trout Density and Biomass Estimates for</t>
  </si>
  <si>
    <t>Singing R. Ranch-2008</t>
  </si>
  <si>
    <t>Note:  Estimates based on two-pass Seber-Lecren estimator - see station summary for standard error estimates</t>
  </si>
  <si>
    <r>
      <t xml:space="preserve">* </t>
    </r>
    <r>
      <rPr>
        <sz val="10"/>
        <rFont val="Arial"/>
        <family val="2"/>
      </rPr>
      <t>Estimates for O'Fallon in 2002 and Lair O' the Bear in 2004 based on one pass.</t>
    </r>
  </si>
  <si>
    <t>Vance Creek</t>
  </si>
  <si>
    <t>Vance</t>
  </si>
  <si>
    <t>Total Trout Numbers Bear Creek (trout per acre) [CDOW Data]</t>
  </si>
  <si>
    <t>Bear Creek Fishery Summary (DOW Data)</t>
  </si>
  <si>
    <t>2010 DOW Data Table</t>
  </si>
  <si>
    <t xml:space="preserve">** One pass minimum population estmate    </t>
  </si>
  <si>
    <t>Keys-On-The-Green</t>
  </si>
  <si>
    <t>Bear Tracks</t>
  </si>
  <si>
    <t>Brook Trout</t>
  </si>
  <si>
    <t>No./Acre &gt;85 mm</t>
  </si>
  <si>
    <t>lb/Acre &gt;85 mm</t>
  </si>
  <si>
    <t>Brook Trout (Total)</t>
  </si>
  <si>
    <t>Downtown Evergreen Across From Little Bear</t>
  </si>
  <si>
    <t>Idledale ABV Bridge</t>
  </si>
  <si>
    <t>Lair O Bear Picnic Areas (#13)</t>
  </si>
  <si>
    <t>BLW Bear Creek Cabins (#1)</t>
  </si>
  <si>
    <t>O_fallon Park Picnic Areas (#14)</t>
  </si>
  <si>
    <t>ABV Golf Course)</t>
  </si>
  <si>
    <t>StationLength</t>
  </si>
  <si>
    <t>AvgWidth</t>
  </si>
  <si>
    <t>SurveyDate</t>
  </si>
  <si>
    <t>PopulationEstimate</t>
  </si>
  <si>
    <t>NumPerMile</t>
  </si>
  <si>
    <t>NumPerAcre</t>
  </si>
  <si>
    <t>NULL</t>
  </si>
  <si>
    <t>StationLocation</t>
  </si>
  <si>
    <t>SpeciesCode</t>
  </si>
  <si>
    <t>PopulationEstimate &gt; 12cm</t>
  </si>
  <si>
    <t>NumPerAcre &gt;12cm</t>
  </si>
  <si>
    <t>Brown Trout</t>
  </si>
  <si>
    <t>Rainbow Trout</t>
  </si>
  <si>
    <t>No./Acre Total</t>
  </si>
  <si>
    <t>lb/Acre Total</t>
  </si>
  <si>
    <t>Golden Willow</t>
  </si>
  <si>
    <t>No/Mile &gt;12cm</t>
  </si>
  <si>
    <t>Downtown Evergreen Little Bear</t>
  </si>
  <si>
    <t>All Data per Year</t>
  </si>
  <si>
    <t>Just above Golden Willow Rd.</t>
  </si>
  <si>
    <t>LbPerAcre</t>
  </si>
  <si>
    <t>&gt;12cm</t>
  </si>
  <si>
    <t>TotalCatchwithinCutoffs</t>
  </si>
  <si>
    <t>LOC</t>
  </si>
  <si>
    <t>RBT</t>
  </si>
  <si>
    <t>No/Mile Total</t>
  </si>
  <si>
    <t>Project</t>
  </si>
  <si>
    <t>WaterID</t>
  </si>
  <si>
    <t>WaterName</t>
  </si>
  <si>
    <t>StationCode</t>
  </si>
  <si>
    <t>Easting</t>
  </si>
  <si>
    <t>Northing</t>
  </si>
  <si>
    <t>SurveyID</t>
  </si>
  <si>
    <t>Purpose</t>
  </si>
  <si>
    <t>MinCutoff</t>
  </si>
  <si>
    <t>MaxCutoff</t>
  </si>
  <si>
    <t>Pass1</t>
  </si>
  <si>
    <t>Pass2</t>
  </si>
  <si>
    <t>Pass3</t>
  </si>
  <si>
    <t>Calculation</t>
  </si>
  <si>
    <t>Variance</t>
  </si>
  <si>
    <t>StdDev</t>
  </si>
  <si>
    <t>Lower95%CL</t>
  </si>
  <si>
    <t>Upper95%CL</t>
  </si>
  <si>
    <t>Northeast Region Fisheries Management</t>
  </si>
  <si>
    <t>BEAR CREEK #2</t>
  </si>
  <si>
    <t>SP4045</t>
  </si>
  <si>
    <t>Standard Survey or  Population Estimate</t>
  </si>
  <si>
    <t>2-pass Seber LeCren</t>
  </si>
  <si>
    <t>SP1838</t>
  </si>
  <si>
    <t>SP1836</t>
  </si>
  <si>
    <t>BEAR CREEK #3</t>
  </si>
  <si>
    <t>SP1045</t>
  </si>
  <si>
    <t>SP7448</t>
  </si>
  <si>
    <t>SP3190</t>
  </si>
  <si>
    <t>SP3191</t>
  </si>
  <si>
    <t>Morrison Park Just BLW Bridge</t>
  </si>
  <si>
    <t xml:space="preserve"> Width (ft)</t>
  </si>
  <si>
    <t>Width (ft)</t>
  </si>
  <si>
    <t>Average Trout Biomass/ Acre</t>
  </si>
  <si>
    <t>2015 High Flow (6-sites)</t>
  </si>
  <si>
    <t>2005-2011 (7-sites)</t>
  </si>
  <si>
    <t>1988-2004 (1-5 sites/yr)</t>
  </si>
  <si>
    <t>Total</t>
  </si>
  <si>
    <t>Morrison West</t>
  </si>
  <si>
    <t>note: No Idledale sample</t>
  </si>
  <si>
    <t>Trout Species</t>
  </si>
  <si>
    <t>9-12-2016 to 9-14-2016</t>
  </si>
  <si>
    <t>Note - No Bear Creek Cabin Sample</t>
  </si>
  <si>
    <t>Evergreen</t>
  </si>
  <si>
    <t xml:space="preserve">Lair O' Bear </t>
  </si>
  <si>
    <t>Brown (lbs/ Acre)</t>
  </si>
  <si>
    <t>Brown (No/ Acre)</t>
  </si>
  <si>
    <t>9-11-2017 to 9-14-2017</t>
  </si>
  <si>
    <t>Total Trout Biomass Segment 1e (pounds per acre) [CDOW Data]</t>
  </si>
  <si>
    <t>Length (ft)</t>
  </si>
  <si>
    <t>Date</t>
  </si>
  <si>
    <t>Golden Willow Rd.</t>
  </si>
  <si>
    <t>O'Fallon Park Picnic Areas (#14)</t>
  </si>
  <si>
    <t>Sample Date</t>
  </si>
  <si>
    <t>2014-2019 After Flood (6-sites)</t>
  </si>
  <si>
    <t>1988-19 Average</t>
  </si>
  <si>
    <t>1998-19 Average</t>
  </si>
  <si>
    <t>Population Estimate</t>
  </si>
  <si>
    <t>Lower 95%CL</t>
  </si>
  <si>
    <t>Upper 95%CL</t>
  </si>
  <si>
    <t>Num/Mile</t>
  </si>
  <si>
    <t>Num/Acre</t>
  </si>
  <si>
    <t>Lb/Acre</t>
  </si>
  <si>
    <t>Lair O' The Bear</t>
  </si>
  <si>
    <t>2019 No/Mile Total</t>
  </si>
  <si>
    <t>2019 No/Acre Total</t>
  </si>
  <si>
    <t>2019 lb/Acre Total</t>
  </si>
  <si>
    <t>No/Acre Total</t>
  </si>
  <si>
    <t>No fish surveys at Evergreen Little Bear Site or Ideldale Site</t>
  </si>
  <si>
    <t>Station Location</t>
  </si>
  <si>
    <t>Station Length</t>
  </si>
  <si>
    <t>Avg Width</t>
  </si>
  <si>
    <t>Survey Date</t>
  </si>
  <si>
    <t>Survey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</si>
</sst>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000"/>
    <numFmt numFmtId="166" formatCode="_(* #,##0_);_(* \(#,##0\);_(* &quot;-&quot;??_);_(@_)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name val="Mangal"/>
      <family val="1"/>
    </font>
    <font>
      <sz val="12"/>
      <name val="Arial"/>
      <family val="2"/>
    </font>
    <font>
      <sz val="12"/>
      <name val="Mangal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Mangal"/>
      <family val="1"/>
    </font>
    <font>
      <sz val="11"/>
      <name val="Arial"/>
      <family val="2"/>
    </font>
    <font>
      <sz val="11"/>
      <name val="Mangal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Mangal"/>
      <family val="1"/>
    </font>
    <font>
      <sz val="10"/>
      <name val="Times New Roman"/>
      <family val="1"/>
    </font>
    <font>
      <b/>
      <sz val="10"/>
      <name val="Mangal"/>
      <family val="1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Mangal"/>
      <family val="1"/>
    </font>
    <font>
      <sz val="8"/>
      <name val="Mangal"/>
      <family val="1"/>
    </font>
    <font>
      <sz val="11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</font>
    <font>
      <b/>
      <u/>
      <sz val="9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474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2" borderId="0" xfId="0" applyFill="1"/>
    <xf numFmtId="0" fontId="2" fillId="3" borderId="0" xfId="0" applyFont="1" applyFill="1" applyBorder="1"/>
    <xf numFmtId="0" fontId="2" fillId="0" borderId="0" xfId="0" applyFont="1" applyBorder="1"/>
    <xf numFmtId="1" fontId="0" fillId="4" borderId="0" xfId="0" applyNumberFormat="1" applyFill="1"/>
    <xf numFmtId="0" fontId="0" fillId="3" borderId="0" xfId="0" applyFill="1"/>
    <xf numFmtId="0" fontId="2" fillId="3" borderId="0" xfId="0" applyFont="1" applyFill="1"/>
    <xf numFmtId="1" fontId="2" fillId="0" borderId="0" xfId="0" applyNumberFormat="1" applyFont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6" fillId="0" borderId="0" xfId="0" applyFont="1"/>
    <xf numFmtId="0" fontId="4" fillId="0" borderId="0" xfId="0" applyFo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4" borderId="1" xfId="0" applyFont="1" applyFill="1" applyBorder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" fontId="4" fillId="4" borderId="1" xfId="0" applyNumberFormat="1" applyFont="1" applyFill="1" applyBorder="1"/>
    <xf numFmtId="0" fontId="4" fillId="5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3" fillId="4" borderId="2" xfId="0" applyFont="1" applyFill="1" applyBorder="1" applyAlignment="1">
      <alignment wrapText="1"/>
    </xf>
    <xf numFmtId="1" fontId="4" fillId="4" borderId="2" xfId="0" applyNumberFormat="1" applyFont="1" applyFill="1" applyBorder="1"/>
    <xf numFmtId="0" fontId="9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0" fillId="0" borderId="0" xfId="0" applyFont="1"/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1" fillId="0" borderId="1" xfId="0" applyFont="1" applyBorder="1" applyAlignment="1">
      <alignment horizontal="left" vertical="top" wrapText="1"/>
    </xf>
    <xf numFmtId="0" fontId="8" fillId="0" borderId="0" xfId="0" applyFont="1" applyFill="1" applyBorder="1"/>
    <xf numFmtId="0" fontId="11" fillId="4" borderId="1" xfId="0" applyFont="1" applyFill="1" applyBorder="1" applyAlignment="1">
      <alignment horizontal="left" vertical="top" wrapText="1"/>
    </xf>
    <xf numFmtId="0" fontId="10" fillId="0" borderId="0" xfId="0" applyFont="1" applyFill="1"/>
    <xf numFmtId="0" fontId="9" fillId="4" borderId="1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0" xfId="0" applyFont="1" applyBorder="1"/>
    <xf numFmtId="0" fontId="11" fillId="0" borderId="0" xfId="0" applyFont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44" fontId="13" fillId="4" borderId="3" xfId="1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 wrapText="1"/>
    </xf>
    <xf numFmtId="0" fontId="17" fillId="0" borderId="0" xfId="0" applyFont="1"/>
    <xf numFmtId="0" fontId="18" fillId="0" borderId="1" xfId="0" applyFont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left" vertical="top" wrapText="1"/>
    </xf>
    <xf numFmtId="44" fontId="19" fillId="4" borderId="3" xfId="1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44" fontId="19" fillId="4" borderId="0" xfId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24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24" fillId="4" borderId="1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26" fillId="0" borderId="0" xfId="0" applyFont="1"/>
    <xf numFmtId="0" fontId="21" fillId="3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center" vertical="top" wrapText="1"/>
    </xf>
    <xf numFmtId="0" fontId="21" fillId="4" borderId="5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14" fillId="6" borderId="7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14" fillId="6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wrapText="1"/>
    </xf>
    <xf numFmtId="0" fontId="15" fillId="6" borderId="8" xfId="0" applyFont="1" applyFill="1" applyBorder="1"/>
    <xf numFmtId="0" fontId="15" fillId="0" borderId="8" xfId="0" applyFont="1" applyBorder="1" applyAlignment="1">
      <alignment horizontal="right"/>
    </xf>
    <xf numFmtId="0" fontId="15" fillId="9" borderId="8" xfId="0" applyFont="1" applyFill="1" applyBorder="1"/>
    <xf numFmtId="0" fontId="15" fillId="9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0" fillId="6" borderId="15" xfId="0" applyFill="1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6" borderId="4" xfId="0" applyFill="1" applyBorder="1"/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6" borderId="4" xfId="0" applyFill="1" applyBorder="1" applyAlignment="1">
      <alignment horizontal="center" vertical="center"/>
    </xf>
    <xf numFmtId="0" fontId="0" fillId="6" borderId="21" xfId="0" applyFill="1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6" borderId="20" xfId="0" applyFill="1" applyBorder="1" applyAlignment="1">
      <alignment horizontal="center" vertical="center"/>
    </xf>
    <xf numFmtId="0" fontId="0" fillId="6" borderId="26" xfId="0" applyFill="1" applyBorder="1"/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2" xfId="0" applyFont="1" applyBorder="1"/>
    <xf numFmtId="0" fontId="28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8" fillId="0" borderId="0" xfId="0" applyFont="1" applyFill="1" applyBorder="1" applyAlignment="1">
      <alignment horizontal="center" vertical="top" wrapText="1"/>
    </xf>
    <xf numFmtId="0" fontId="6" fillId="10" borderId="1" xfId="0" applyFont="1" applyFill="1" applyBorder="1"/>
    <xf numFmtId="0" fontId="6" fillId="11" borderId="1" xfId="0" applyFont="1" applyFill="1" applyBorder="1"/>
    <xf numFmtId="1" fontId="6" fillId="11" borderId="1" xfId="0" applyNumberFormat="1" applyFont="1" applyFill="1" applyBorder="1"/>
    <xf numFmtId="0" fontId="4" fillId="11" borderId="0" xfId="0" applyFont="1" applyFill="1"/>
    <xf numFmtId="1" fontId="4" fillId="11" borderId="1" xfId="0" applyNumberFormat="1" applyFont="1" applyFill="1" applyBorder="1"/>
    <xf numFmtId="0" fontId="0" fillId="0" borderId="0" xfId="0" applyAlignment="1">
      <alignment horizontal="center"/>
    </xf>
    <xf numFmtId="0" fontId="14" fillId="0" borderId="30" xfId="0" applyFont="1" applyBorder="1" applyAlignment="1">
      <alignment horizontal="center"/>
    </xf>
    <xf numFmtId="0" fontId="14" fillId="6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6" borderId="16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2" xfId="0" applyBorder="1" applyAlignment="1">
      <alignment horizontal="right"/>
    </xf>
    <xf numFmtId="0" fontId="29" fillId="0" borderId="2" xfId="0" applyFont="1" applyFill="1" applyBorder="1" applyAlignment="1">
      <alignment horizontal="center" vertical="top" wrapText="1"/>
    </xf>
    <xf numFmtId="0" fontId="6" fillId="0" borderId="2" xfId="0" applyFont="1" applyBorder="1"/>
    <xf numFmtId="0" fontId="0" fillId="12" borderId="0" xfId="0" applyFill="1"/>
    <xf numFmtId="0" fontId="22" fillId="0" borderId="6" xfId="0" applyFont="1" applyBorder="1" applyAlignment="1">
      <alignment horizontal="left" vertical="top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5" fillId="8" borderId="0" xfId="0" applyFont="1" applyFill="1"/>
    <xf numFmtId="0" fontId="15" fillId="0" borderId="0" xfId="0" applyFont="1"/>
    <xf numFmtId="0" fontId="14" fillId="3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5" fillId="4" borderId="0" xfId="0" applyFont="1" applyFill="1"/>
    <xf numFmtId="0" fontId="15" fillId="4" borderId="0" xfId="0" applyFont="1" applyFill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1" fontId="6" fillId="11" borderId="2" xfId="0" applyNumberFormat="1" applyFont="1" applyFill="1" applyBorder="1"/>
    <xf numFmtId="0" fontId="2" fillId="0" borderId="0" xfId="0" applyFont="1" applyFill="1" applyBorder="1"/>
    <xf numFmtId="0" fontId="21" fillId="0" borderId="6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14" fillId="11" borderId="1" xfId="0" applyFont="1" applyFill="1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right"/>
    </xf>
    <xf numFmtId="0" fontId="1" fillId="13" borderId="1" xfId="0" applyFont="1" applyFill="1" applyBorder="1"/>
    <xf numFmtId="0" fontId="21" fillId="11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1" fillId="1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1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30" fillId="0" borderId="0" xfId="0" applyFont="1"/>
    <xf numFmtId="14" fontId="30" fillId="0" borderId="0" xfId="0" applyNumberFormat="1" applyFont="1"/>
    <xf numFmtId="1" fontId="30" fillId="0" borderId="0" xfId="0" applyNumberFormat="1" applyFont="1"/>
    <xf numFmtId="0" fontId="14" fillId="11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" fontId="31" fillId="0" borderId="0" xfId="0" applyNumberFormat="1" applyFont="1"/>
    <xf numFmtId="0" fontId="0" fillId="0" borderId="1" xfId="0" applyFill="1" applyBorder="1"/>
    <xf numFmtId="0" fontId="0" fillId="1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/>
    <xf numFmtId="0" fontId="2" fillId="13" borderId="1" xfId="0" applyFont="1" applyFill="1" applyBorder="1"/>
    <xf numFmtId="0" fontId="14" fillId="11" borderId="1" xfId="0" applyFont="1" applyFill="1" applyBorder="1" applyAlignment="1">
      <alignment horizontal="center" vertical="center" wrapText="1"/>
    </xf>
    <xf numFmtId="0" fontId="32" fillId="0" borderId="0" xfId="0" applyFont="1"/>
    <xf numFmtId="0" fontId="1" fillId="0" borderId="1" xfId="0" applyFont="1" applyFill="1" applyBorder="1" applyAlignment="1">
      <alignment horizontal="center" vertical="center" wrapText="1"/>
    </xf>
    <xf numFmtId="1" fontId="32" fillId="0" borderId="0" xfId="0" applyNumberFormat="1" applyFont="1"/>
    <xf numFmtId="164" fontId="32" fillId="0" borderId="0" xfId="0" applyNumberFormat="1" applyFont="1"/>
    <xf numFmtId="0" fontId="30" fillId="0" borderId="0" xfId="0" applyNumberFormat="1" applyFont="1"/>
    <xf numFmtId="1" fontId="3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/>
    </xf>
    <xf numFmtId="165" fontId="30" fillId="0" borderId="0" xfId="0" applyNumberFormat="1" applyFont="1"/>
    <xf numFmtId="164" fontId="30" fillId="0" borderId="0" xfId="0" applyNumberFormat="1" applyFont="1"/>
    <xf numFmtId="165" fontId="31" fillId="0" borderId="0" xfId="0" applyNumberFormat="1" applyFont="1"/>
    <xf numFmtId="164" fontId="31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2" xfId="0" applyFill="1" applyBorder="1"/>
    <xf numFmtId="3" fontId="3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7" fillId="4" borderId="59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4" fillId="11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/>
    <xf numFmtId="1" fontId="0" fillId="0" borderId="1" xfId="0" applyNumberFormat="1" applyBorder="1"/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34" fillId="11" borderId="1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35" fillId="11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3" fontId="23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1" xfId="0" applyFont="1" applyFill="1" applyBorder="1"/>
    <xf numFmtId="0" fontId="1" fillId="0" borderId="0" xfId="0" applyFont="1" applyAlignment="1"/>
    <xf numFmtId="0" fontId="34" fillId="11" borderId="1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0" fillId="0" borderId="0" xfId="0" applyFont="1" applyFill="1"/>
    <xf numFmtId="165" fontId="30" fillId="0" borderId="0" xfId="0" applyNumberFormat="1" applyFont="1" applyFill="1"/>
    <xf numFmtId="165" fontId="37" fillId="0" borderId="0" xfId="0" applyNumberFormat="1" applyFont="1" applyFill="1" applyAlignment="1">
      <alignment wrapText="1"/>
    </xf>
    <xf numFmtId="0" fontId="37" fillId="0" borderId="0" xfId="0" applyFont="1" applyFill="1" applyAlignment="1">
      <alignment wrapText="1"/>
    </xf>
    <xf numFmtId="1" fontId="30" fillId="0" borderId="0" xfId="0" applyNumberFormat="1" applyFont="1" applyFill="1"/>
    <xf numFmtId="1" fontId="30" fillId="0" borderId="1" xfId="0" applyNumberFormat="1" applyFont="1" applyFill="1" applyBorder="1"/>
    <xf numFmtId="0" fontId="0" fillId="0" borderId="1" xfId="0" applyBorder="1"/>
    <xf numFmtId="0" fontId="23" fillId="0" borderId="1" xfId="0" applyFont="1" applyBorder="1" applyAlignment="1">
      <alignment wrapText="1"/>
    </xf>
    <xf numFmtId="166" fontId="23" fillId="0" borderId="1" xfId="2" applyNumberFormat="1" applyFont="1" applyBorder="1"/>
    <xf numFmtId="166" fontId="23" fillId="0" borderId="1" xfId="2" applyNumberFormat="1" applyFont="1" applyFill="1" applyBorder="1"/>
    <xf numFmtId="0" fontId="7" fillId="4" borderId="59" xfId="0" applyFont="1" applyFill="1" applyBorder="1" applyAlignment="1">
      <alignment horizontal="center"/>
    </xf>
    <xf numFmtId="164" fontId="30" fillId="0" borderId="0" xfId="0" applyNumberFormat="1" applyFont="1" applyFill="1" applyAlignment="1">
      <alignment wrapText="1"/>
    </xf>
    <xf numFmtId="14" fontId="30" fillId="0" borderId="0" xfId="0" applyNumberFormat="1" applyFont="1" applyFill="1"/>
    <xf numFmtId="0" fontId="32" fillId="0" borderId="0" xfId="0" applyFont="1" applyFill="1" applyAlignment="1">
      <alignment wrapText="1"/>
    </xf>
    <xf numFmtId="0" fontId="20" fillId="0" borderId="1" xfId="0" applyFont="1" applyFill="1" applyBorder="1"/>
    <xf numFmtId="14" fontId="20" fillId="0" borderId="1" xfId="0" applyNumberFormat="1" applyFont="1" applyFill="1" applyBorder="1"/>
    <xf numFmtId="0" fontId="38" fillId="11" borderId="1" xfId="0" applyFont="1" applyFill="1" applyBorder="1"/>
    <xf numFmtId="164" fontId="38" fillId="11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3" fontId="23" fillId="0" borderId="1" xfId="2" applyNumberFormat="1" applyFont="1" applyFill="1" applyBorder="1" applyAlignment="1">
      <alignment horizontal="center" vertical="center"/>
    </xf>
    <xf numFmtId="3" fontId="23" fillId="0" borderId="1" xfId="2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vertical="center"/>
    </xf>
    <xf numFmtId="0" fontId="34" fillId="11" borderId="1" xfId="0" applyFont="1" applyFill="1" applyBorder="1" applyAlignment="1">
      <alignment horizontal="center" vertical="center" wrapText="1"/>
    </xf>
    <xf numFmtId="0" fontId="33" fillId="0" borderId="0" xfId="0" applyFont="1"/>
    <xf numFmtId="14" fontId="0" fillId="0" borderId="0" xfId="0" applyNumberFormat="1"/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wrapText="1"/>
    </xf>
    <xf numFmtId="0" fontId="40" fillId="11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39" fillId="11" borderId="1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21" fillId="6" borderId="6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5" borderId="6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4" fillId="6" borderId="46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6" xfId="0" applyFont="1" applyFill="1" applyBorder="1" applyAlignment="1">
      <alignment horizontal="center" wrapText="1"/>
    </xf>
    <xf numFmtId="0" fontId="14" fillId="6" borderId="37" xfId="0" applyFont="1" applyFill="1" applyBorder="1" applyAlignment="1">
      <alignment horizontal="center" wrapText="1"/>
    </xf>
    <xf numFmtId="0" fontId="14" fillId="6" borderId="38" xfId="0" applyFont="1" applyFill="1" applyBorder="1" applyAlignment="1">
      <alignment horizontal="center" wrapText="1"/>
    </xf>
    <xf numFmtId="0" fontId="14" fillId="6" borderId="39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/>
    </xf>
    <xf numFmtId="0" fontId="14" fillId="6" borderId="45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top" wrapText="1"/>
    </xf>
    <xf numFmtId="0" fontId="28" fillId="6" borderId="57" xfId="0" applyFont="1" applyFill="1" applyBorder="1" applyAlignment="1">
      <alignment horizontal="center" vertical="top" wrapText="1"/>
    </xf>
    <xf numFmtId="0" fontId="28" fillId="6" borderId="5" xfId="0" applyFont="1" applyFill="1" applyBorder="1" applyAlignment="1">
      <alignment horizontal="center" vertical="top" wrapText="1"/>
    </xf>
    <xf numFmtId="0" fontId="14" fillId="6" borderId="53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14" fillId="6" borderId="5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55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60" xfId="0" applyBorder="1" applyAlignment="1">
      <alignment horizontal="right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57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4" fillId="11" borderId="25" xfId="0" applyFont="1" applyFill="1" applyBorder="1" applyAlignment="1">
      <alignment horizontal="center" vertical="center"/>
    </xf>
    <xf numFmtId="0" fontId="34" fillId="11" borderId="3" xfId="0" applyFont="1" applyFill="1" applyBorder="1" applyAlignment="1">
      <alignment horizontal="center" vertical="center"/>
    </xf>
    <xf numFmtId="0" fontId="34" fillId="11" borderId="2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 wrapText="1"/>
    </xf>
    <xf numFmtId="0" fontId="34" fillId="11" borderId="6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57" xfId="0" applyFont="1" applyFill="1" applyBorder="1" applyAlignment="1">
      <alignment horizontal="center" vertical="center"/>
    </xf>
    <xf numFmtId="0" fontId="34" fillId="11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9" xfId="0" applyFont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 vertical="top" wrapText="1"/>
    </xf>
    <xf numFmtId="0" fontId="21" fillId="11" borderId="57" xfId="0" applyFont="1" applyFill="1" applyBorder="1" applyAlignment="1">
      <alignment horizontal="center" vertical="top" wrapText="1"/>
    </xf>
    <xf numFmtId="0" fontId="21" fillId="11" borderId="5" xfId="0" applyFont="1" applyFill="1" applyBorder="1" applyAlignment="1">
      <alignment horizontal="center" vertical="top" wrapText="1"/>
    </xf>
    <xf numFmtId="0" fontId="6" fillId="0" borderId="58" xfId="0" applyFont="1" applyBorder="1" applyAlignment="1">
      <alignment horizontal="center"/>
    </xf>
    <xf numFmtId="0" fontId="21" fillId="11" borderId="1" xfId="0" applyFont="1" applyFill="1" applyBorder="1" applyAlignment="1">
      <alignment horizontal="center" vertical="top" wrapText="1"/>
    </xf>
    <xf numFmtId="0" fontId="21" fillId="11" borderId="6" xfId="0" applyFont="1" applyFill="1" applyBorder="1" applyAlignment="1">
      <alignment horizontal="center" vertical="top" wrapText="1"/>
    </xf>
    <xf numFmtId="0" fontId="21" fillId="11" borderId="3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/>
    </xf>
    <xf numFmtId="0" fontId="24" fillId="6" borderId="2" xfId="0" applyFont="1" applyFill="1" applyBorder="1" applyAlignment="1">
      <alignment horizontal="center" vertical="top" wrapText="1"/>
    </xf>
    <xf numFmtId="0" fontId="24" fillId="6" borderId="57" xfId="0" applyFont="1" applyFill="1" applyBorder="1" applyAlignment="1">
      <alignment horizontal="center" vertical="top" wrapText="1"/>
    </xf>
    <xf numFmtId="0" fontId="24" fillId="6" borderId="5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top" wrapText="1"/>
    </xf>
    <xf numFmtId="0" fontId="24" fillId="3" borderId="57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wrapText="1"/>
    </xf>
    <xf numFmtId="0" fontId="23" fillId="0" borderId="1" xfId="0" applyFont="1" applyBorder="1"/>
    <xf numFmtId="14" fontId="23" fillId="0" borderId="1" xfId="0" applyNumberFormat="1" applyFont="1" applyBorder="1" applyAlignment="1">
      <alignment horizontal="center" vertical="center"/>
    </xf>
    <xf numFmtId="0" fontId="40" fillId="11" borderId="6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/>
    </xf>
    <xf numFmtId="0" fontId="42" fillId="11" borderId="1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Number of Fish per Mile of Stream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DOW Data Table'!$A$19:$A$21</c:f>
              <c:strCache>
                <c:ptCount val="3"/>
                <c:pt idx="0">
                  <c:v>Golden Willow</c:v>
                </c:pt>
              </c:strCache>
            </c:strRef>
          </c:tx>
          <c:invertIfNegative val="0"/>
          <c:cat>
            <c:strRef>
              <c:f>'2014 DOW Data Table'!$C$22:$C$23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'2014 DOW Data Table'!$F$19:$F$20</c:f>
              <c:numCache>
                <c:formatCode>General</c:formatCode>
                <c:ptCount val="2"/>
                <c:pt idx="0">
                  <c:v>354</c:v>
                </c:pt>
                <c:pt idx="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D-40CF-9B98-71A2F07D350F}"/>
            </c:ext>
          </c:extLst>
        </c:ser>
        <c:ser>
          <c:idx val="1"/>
          <c:order val="1"/>
          <c:tx>
            <c:strRef>
              <c:f>'2014 DOW Data Table'!$A$22:$A$24</c:f>
              <c:strCache>
                <c:ptCount val="3"/>
                <c:pt idx="0">
                  <c:v>Dedisse Park</c:v>
                </c:pt>
              </c:strCache>
            </c:strRef>
          </c:tx>
          <c:invertIfNegative val="0"/>
          <c:cat>
            <c:strRef>
              <c:f>'2014 DOW Data Table'!$C$22:$C$23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'2014 DOW Data Table'!$F$22:$F$23</c:f>
              <c:numCache>
                <c:formatCode>General</c:formatCode>
                <c:ptCount val="2"/>
                <c:pt idx="0">
                  <c:v>1284</c:v>
                </c:pt>
                <c:pt idx="1">
                  <c:v>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D-40CF-9B98-71A2F07D350F}"/>
            </c:ext>
          </c:extLst>
        </c:ser>
        <c:ser>
          <c:idx val="2"/>
          <c:order val="2"/>
          <c:tx>
            <c:strRef>
              <c:f>'2014 DOW Data Table'!$A$25:$A$27</c:f>
              <c:strCache>
                <c:ptCount val="3"/>
                <c:pt idx="0">
                  <c:v>Downtown Evergreen</c:v>
                </c:pt>
              </c:strCache>
            </c:strRef>
          </c:tx>
          <c:invertIfNegative val="0"/>
          <c:val>
            <c:numRef>
              <c:f>'2014 DOW Data Table'!$F$25:$F$26</c:f>
              <c:numCache>
                <c:formatCode>General</c:formatCode>
                <c:ptCount val="2"/>
                <c:pt idx="0">
                  <c:v>1855</c:v>
                </c:pt>
                <c:pt idx="1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D-40CF-9B98-71A2F07D350F}"/>
            </c:ext>
          </c:extLst>
        </c:ser>
        <c:ser>
          <c:idx val="3"/>
          <c:order val="3"/>
          <c:tx>
            <c:strRef>
              <c:f>'2014 DOW Data Table'!$A$28:$A$30</c:f>
              <c:strCache>
                <c:ptCount val="3"/>
                <c:pt idx="0">
                  <c:v>Bear Creek Cabins</c:v>
                </c:pt>
              </c:strCache>
            </c:strRef>
          </c:tx>
          <c:invertIfNegative val="0"/>
          <c:val>
            <c:numRef>
              <c:f>'2014 DOW Data Table'!$F$28:$F$29</c:f>
              <c:numCache>
                <c:formatCode>General</c:formatCode>
                <c:ptCount val="2"/>
                <c:pt idx="0">
                  <c:v>2962</c:v>
                </c:pt>
                <c:pt idx="1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D-40CF-9B98-71A2F07D350F}"/>
            </c:ext>
          </c:extLst>
        </c:ser>
        <c:ser>
          <c:idx val="4"/>
          <c:order val="4"/>
          <c:tx>
            <c:strRef>
              <c:f>'2014 DOW Data Table'!$A$31:$A$33</c:f>
              <c:strCache>
                <c:ptCount val="3"/>
                <c:pt idx="0">
                  <c:v>O'Fallon Park</c:v>
                </c:pt>
              </c:strCache>
            </c:strRef>
          </c:tx>
          <c:invertIfNegative val="0"/>
          <c:val>
            <c:numRef>
              <c:f>'2014 DOW Data Table'!$F$31:$F$32</c:f>
              <c:numCache>
                <c:formatCode>General</c:formatCode>
                <c:ptCount val="2"/>
                <c:pt idx="0">
                  <c:v>1938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D-40CF-9B98-71A2F07D350F}"/>
            </c:ext>
          </c:extLst>
        </c:ser>
        <c:ser>
          <c:idx val="5"/>
          <c:order val="5"/>
          <c:tx>
            <c:strRef>
              <c:f>'2014 DOW Data Table'!$A$34:$A$36</c:f>
              <c:strCache>
                <c:ptCount val="3"/>
                <c:pt idx="0">
                  <c:v>Lair O' the Bear </c:v>
                </c:pt>
              </c:strCache>
            </c:strRef>
          </c:tx>
          <c:invertIfNegative val="0"/>
          <c:val>
            <c:numRef>
              <c:f>'2014 DOW Data Table'!$F$34:$F$35</c:f>
              <c:numCache>
                <c:formatCode>General</c:formatCode>
                <c:ptCount val="2"/>
                <c:pt idx="0">
                  <c:v>1631</c:v>
                </c:pt>
                <c:pt idx="1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2D-40CF-9B98-71A2F07D350F}"/>
            </c:ext>
          </c:extLst>
        </c:ser>
        <c:ser>
          <c:idx val="6"/>
          <c:order val="6"/>
          <c:tx>
            <c:strRef>
              <c:f>'2014 DOW Data Table'!$A$37:$A$39</c:f>
              <c:strCache>
                <c:ptCount val="3"/>
                <c:pt idx="0">
                  <c:v>Idledale</c:v>
                </c:pt>
              </c:strCache>
            </c:strRef>
          </c:tx>
          <c:invertIfNegative val="0"/>
          <c:val>
            <c:numRef>
              <c:f>'2014 DOW Data Table'!$F$37:$F$38</c:f>
              <c:numCache>
                <c:formatCode>General</c:formatCode>
                <c:ptCount val="2"/>
                <c:pt idx="0">
                  <c:v>1820</c:v>
                </c:pt>
                <c:pt idx="1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2D-40CF-9B98-71A2F07D3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45600"/>
        <c:axId val="67947136"/>
      </c:barChart>
      <c:catAx>
        <c:axId val="6794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947136"/>
        <c:crosses val="autoZero"/>
        <c:auto val="1"/>
        <c:lblAlgn val="ctr"/>
        <c:lblOffset val="100"/>
        <c:noMultiLvlLbl val="0"/>
      </c:catAx>
      <c:valAx>
        <c:axId val="6794713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67945600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Number of Fish/Mile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1152777777777778"/>
          <c:w val="0.87753018372703417"/>
          <c:h val="0.60919619422572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DOW Data Tables'!$B$3:$B$5</c:f>
              <c:strCache>
                <c:ptCount val="3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 DOW Data Tables'!$D$3:$D$4</c:f>
              <c:strCache>
                <c:ptCount val="2"/>
                <c:pt idx="0">
                  <c:v>Brown Trout</c:v>
                </c:pt>
                <c:pt idx="1">
                  <c:v>Rainbow Trout</c:v>
                </c:pt>
              </c:strCache>
            </c:strRef>
          </c:cat>
          <c:val>
            <c:numRef>
              <c:f>'2016 DOW Data Tables'!$E$3:$E$4</c:f>
              <c:numCache>
                <c:formatCode>0</c:formatCode>
                <c:ptCount val="2"/>
                <c:pt idx="0">
                  <c:v>1543.02442105263</c:v>
                </c:pt>
                <c:pt idx="1">
                  <c:v>15.4385964912281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2-49E3-92BA-572D2242685C}"/>
            </c:ext>
          </c:extLst>
        </c:ser>
        <c:ser>
          <c:idx val="1"/>
          <c:order val="1"/>
          <c:tx>
            <c:strRef>
              <c:f>'2016 DOW Data Tables'!$B$6:$B$8</c:f>
              <c:strCache>
                <c:ptCount val="3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 DOW Data Tables'!$D$3:$D$4</c:f>
              <c:strCache>
                <c:ptCount val="2"/>
                <c:pt idx="0">
                  <c:v>Brown Trout</c:v>
                </c:pt>
                <c:pt idx="1">
                  <c:v>Rainbow Trout</c:v>
                </c:pt>
              </c:strCache>
            </c:strRef>
          </c:cat>
          <c:val>
            <c:numRef>
              <c:f>'2016 DOW Data Tables'!$E$6:$E$7</c:f>
              <c:numCache>
                <c:formatCode>0</c:formatCode>
                <c:ptCount val="2"/>
                <c:pt idx="0">
                  <c:v>2582.6086956521699</c:v>
                </c:pt>
                <c:pt idx="1">
                  <c:v>157.826086956522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D2-49E3-92BA-572D2242685C}"/>
            </c:ext>
          </c:extLst>
        </c:ser>
        <c:ser>
          <c:idx val="2"/>
          <c:order val="2"/>
          <c:tx>
            <c:strRef>
              <c:f>'2016 DOW Data Tables'!$B$9:$B$11</c:f>
              <c:strCache>
                <c:ptCount val="3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'2016 DOW Data Tables'!$E$9:$E$10</c:f>
              <c:numCache>
                <c:formatCode>0</c:formatCode>
                <c:ptCount val="2"/>
                <c:pt idx="0">
                  <c:v>1427.38371631206</c:v>
                </c:pt>
                <c:pt idx="1">
                  <c:v>399.43262411347501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2-49E3-92BA-572D2242685C}"/>
            </c:ext>
          </c:extLst>
        </c:ser>
        <c:ser>
          <c:idx val="3"/>
          <c:order val="3"/>
          <c:tx>
            <c:strRef>
              <c:f>'2016 DOW Data Tables'!$B$12:$B$14</c:f>
              <c:strCache>
                <c:ptCount val="3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'2016 DOW Data Tables'!$E$12:$E$13</c:f>
              <c:numCache>
                <c:formatCode>0</c:formatCode>
                <c:ptCount val="2"/>
                <c:pt idx="0">
                  <c:v>1125.9737687074801</c:v>
                </c:pt>
                <c:pt idx="1">
                  <c:v>263.40136054421799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D2-49E3-92BA-572D2242685C}"/>
            </c:ext>
          </c:extLst>
        </c:ser>
        <c:ser>
          <c:idx val="4"/>
          <c:order val="4"/>
          <c:tx>
            <c:strRef>
              <c:f>'2016 DOW Data Tables'!$B$15:$B$17</c:f>
              <c:strCache>
                <c:ptCount val="3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'2016 DOW Data Tables'!$E$15:$E$16</c:f>
              <c:numCache>
                <c:formatCode>0</c:formatCode>
                <c:ptCount val="2"/>
                <c:pt idx="0">
                  <c:v>909.33380645161299</c:v>
                </c:pt>
                <c:pt idx="1">
                  <c:v>56.774193548387103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D2-49E3-92BA-572D2242685C}"/>
            </c:ext>
          </c:extLst>
        </c:ser>
        <c:ser>
          <c:idx val="5"/>
          <c:order val="5"/>
          <c:tx>
            <c:strRef>
              <c:f>'2016 DOW Data Tables'!$B$18:$B$20</c:f>
              <c:strCache>
                <c:ptCount val="3"/>
                <c:pt idx="0">
                  <c:v>Lair O' the Bear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'2016 DOW Data Tables'!$E$18:$E$19</c:f>
              <c:numCache>
                <c:formatCode>0</c:formatCode>
                <c:ptCount val="2"/>
                <c:pt idx="0">
                  <c:v>1293.0881303462299</c:v>
                </c:pt>
                <c:pt idx="1">
                  <c:v>86.028513238289193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D2-49E3-92BA-572D2242685C}"/>
            </c:ext>
          </c:extLst>
        </c:ser>
        <c:ser>
          <c:idx val="6"/>
          <c:order val="6"/>
          <c:tx>
            <c:strRef>
              <c:f>'2016 DOW Data Tables'!$B$21:$B$23</c:f>
              <c:strCache>
                <c:ptCount val="3"/>
                <c:pt idx="0">
                  <c:v>Morrison West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 DOW Data Tables'!$E$21:$E$22</c:f>
              <c:numCache>
                <c:formatCode>0</c:formatCode>
                <c:ptCount val="2"/>
                <c:pt idx="0">
                  <c:v>1352.82806722689</c:v>
                </c:pt>
                <c:pt idx="1">
                  <c:v>90.588605042016795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D2-49E3-92BA-572D2242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3043176"/>
        <c:axId val="503056952"/>
      </c:barChart>
      <c:catAx>
        <c:axId val="50304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56952"/>
        <c:crosses val="autoZero"/>
        <c:auto val="1"/>
        <c:lblAlgn val="ctr"/>
        <c:lblOffset val="100"/>
        <c:noMultiLvlLbl val="0"/>
      </c:catAx>
      <c:valAx>
        <c:axId val="50305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431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20972061998038E-2"/>
          <c:y val="0.79571595217264512"/>
          <c:w val="0.95591238020424807"/>
          <c:h val="0.17650627004957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Number of Trout /Acre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546545337777637E-2"/>
          <c:y val="9.6296296296296297E-2"/>
          <c:w val="0.90918062295630619"/>
          <c:h val="0.65625692621755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DOW Data Tables'!$B$3:$B$5</c:f>
              <c:strCache>
                <c:ptCount val="3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 DOW Data Tables'!$D$3:$D$4</c:f>
              <c:strCache>
                <c:ptCount val="2"/>
                <c:pt idx="0">
                  <c:v>Brown Trout</c:v>
                </c:pt>
                <c:pt idx="1">
                  <c:v>Rainbow Trout</c:v>
                </c:pt>
              </c:strCache>
            </c:strRef>
          </c:cat>
          <c:val>
            <c:numRef>
              <c:f>'2016 DOW Data Tables'!$F$3:$F$4</c:f>
              <c:numCache>
                <c:formatCode>0</c:formatCode>
                <c:ptCount val="2"/>
                <c:pt idx="0">
                  <c:v>553.47615102974805</c:v>
                </c:pt>
                <c:pt idx="1">
                  <c:v>5.5377574370709404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7-4F8C-9DA4-733698E28E11}"/>
            </c:ext>
          </c:extLst>
        </c:ser>
        <c:ser>
          <c:idx val="1"/>
          <c:order val="1"/>
          <c:tx>
            <c:strRef>
              <c:f>'2016 DOW Data Tables'!$B$6:$B$8</c:f>
              <c:strCache>
                <c:ptCount val="3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'2016 DOW Data Tables'!$F$6:$F$7</c:f>
              <c:numCache>
                <c:formatCode>0</c:formatCode>
                <c:ptCount val="2"/>
                <c:pt idx="0">
                  <c:v>645.65217391304304</c:v>
                </c:pt>
                <c:pt idx="1">
                  <c:v>39.456521739130402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7-4F8C-9DA4-733698E28E11}"/>
            </c:ext>
          </c:extLst>
        </c:ser>
        <c:ser>
          <c:idx val="2"/>
          <c:order val="2"/>
          <c:tx>
            <c:strRef>
              <c:f>'2016 DOW Data Tables'!$B$9:$B$11</c:f>
              <c:strCache>
                <c:ptCount val="3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'2016 DOW Data Tables'!$F$9:$F$10</c:f>
              <c:numCache>
                <c:formatCode>0</c:formatCode>
                <c:ptCount val="2"/>
                <c:pt idx="0">
                  <c:v>346.35046057571998</c:v>
                </c:pt>
                <c:pt idx="1">
                  <c:v>96.921151439299095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7-4F8C-9DA4-733698E28E11}"/>
            </c:ext>
          </c:extLst>
        </c:ser>
        <c:ser>
          <c:idx val="3"/>
          <c:order val="3"/>
          <c:tx>
            <c:strRef>
              <c:f>'2016 DOW Data Tables'!$B$12:$B$14</c:f>
              <c:strCache>
                <c:ptCount val="3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'2016 DOW Data Tables'!$F$12:$F$13</c:f>
              <c:numCache>
                <c:formatCode>0</c:formatCode>
                <c:ptCount val="2"/>
                <c:pt idx="0">
                  <c:v>290.29011224489801</c:v>
                </c:pt>
                <c:pt idx="1">
                  <c:v>67.908163265306101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17-4F8C-9DA4-733698E28E11}"/>
            </c:ext>
          </c:extLst>
        </c:ser>
        <c:ser>
          <c:idx val="4"/>
          <c:order val="4"/>
          <c:tx>
            <c:strRef>
              <c:f>'2016 DOW Data Tables'!$B$15:$B$17</c:f>
              <c:strCache>
                <c:ptCount val="3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'2016 DOW Data Tables'!$F$15:$F$16</c:f>
              <c:numCache>
                <c:formatCode>0</c:formatCode>
                <c:ptCount val="2"/>
                <c:pt idx="0">
                  <c:v>267.92871082949301</c:v>
                </c:pt>
                <c:pt idx="1">
                  <c:v>16.728110599078299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17-4F8C-9DA4-733698E28E11}"/>
            </c:ext>
          </c:extLst>
        </c:ser>
        <c:ser>
          <c:idx val="5"/>
          <c:order val="5"/>
          <c:tx>
            <c:strRef>
              <c:f>'2016 DOW Data Tables'!$B$18:$B$20</c:f>
              <c:strCache>
                <c:ptCount val="3"/>
                <c:pt idx="0">
                  <c:v>Lair O' the Bear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'2016 DOW Data Tables'!$F$18:$F$19</c:f>
              <c:numCache>
                <c:formatCode>0</c:formatCode>
                <c:ptCount val="2"/>
                <c:pt idx="0">
                  <c:v>367.86127846056598</c:v>
                </c:pt>
                <c:pt idx="1">
                  <c:v>24.473628766065001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7-4F8C-9DA4-733698E28E11}"/>
            </c:ext>
          </c:extLst>
        </c:ser>
        <c:ser>
          <c:idx val="6"/>
          <c:order val="6"/>
          <c:tx>
            <c:strRef>
              <c:f>'2016 DOW Data Tables'!$B$21:$B$23</c:f>
              <c:strCache>
                <c:ptCount val="3"/>
                <c:pt idx="0">
                  <c:v>Morrison West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 DOW Data Tables'!$F$21:$F$22</c:f>
              <c:numCache>
                <c:formatCode>0</c:formatCode>
                <c:ptCount val="2"/>
                <c:pt idx="0">
                  <c:v>372.02771848739502</c:v>
                </c:pt>
                <c:pt idx="1">
                  <c:v>24.9118663865546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17-4F8C-9DA4-733698E2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1245320"/>
        <c:axId val="581246960"/>
      </c:barChart>
      <c:catAx>
        <c:axId val="58124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46960"/>
        <c:crosses val="autoZero"/>
        <c:auto val="1"/>
        <c:lblAlgn val="ctr"/>
        <c:lblOffset val="100"/>
        <c:noMultiLvlLbl val="0"/>
      </c:catAx>
      <c:valAx>
        <c:axId val="58124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453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5158497921821E-2"/>
          <c:y val="0.85069335083114628"/>
          <c:w val="0.89775466177009322"/>
          <c:h val="0.1215288713910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Total Pounds of Trout /Acre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2078703703703704"/>
          <c:w val="0.89019685039370078"/>
          <c:h val="0.60456656459609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DOW Data Tables'!$B$3:$B$5</c:f>
              <c:strCache>
                <c:ptCount val="3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 DOW Data Tables'!$D$3:$D$4</c:f>
              <c:strCache>
                <c:ptCount val="2"/>
                <c:pt idx="0">
                  <c:v>Brown Trout</c:v>
                </c:pt>
                <c:pt idx="1">
                  <c:v>Rainbow Trout</c:v>
                </c:pt>
              </c:strCache>
            </c:strRef>
          </c:cat>
          <c:val>
            <c:numRef>
              <c:f>'2016 DOW Data Tables'!$G$3:$G$4</c:f>
              <c:numCache>
                <c:formatCode>0</c:formatCode>
                <c:ptCount val="2"/>
                <c:pt idx="0">
                  <c:v>83.399813660059706</c:v>
                </c:pt>
                <c:pt idx="1">
                  <c:v>0.83444957382003304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0-4D6E-A5C0-5456E79DC153}"/>
            </c:ext>
          </c:extLst>
        </c:ser>
        <c:ser>
          <c:idx val="1"/>
          <c:order val="1"/>
          <c:tx>
            <c:strRef>
              <c:f>'2016 DOW Data Tables'!$B$6:$B$8</c:f>
              <c:strCache>
                <c:ptCount val="3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'2016 DOW Data Tables'!$G$6:$G$7</c:f>
              <c:numCache>
                <c:formatCode>0</c:formatCode>
                <c:ptCount val="2"/>
                <c:pt idx="0">
                  <c:v>74.701183368961907</c:v>
                </c:pt>
                <c:pt idx="1">
                  <c:v>4.5650723169921203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0-4D6E-A5C0-5456E79DC153}"/>
            </c:ext>
          </c:extLst>
        </c:ser>
        <c:ser>
          <c:idx val="2"/>
          <c:order val="2"/>
          <c:tx>
            <c:strRef>
              <c:f>'2016 DOW Data Tables'!$B$9:$B$11</c:f>
              <c:strCache>
                <c:ptCount val="3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'2016 DOW Data Tables'!$G$9:$G$10</c:f>
              <c:numCache>
                <c:formatCode>0</c:formatCode>
                <c:ptCount val="2"/>
                <c:pt idx="0">
                  <c:v>102.743046916908</c:v>
                </c:pt>
                <c:pt idx="1">
                  <c:v>28.751151053808599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0-4D6E-A5C0-5456E79DC153}"/>
            </c:ext>
          </c:extLst>
        </c:ser>
        <c:ser>
          <c:idx val="3"/>
          <c:order val="3"/>
          <c:tx>
            <c:strRef>
              <c:f>'2016 DOW Data Tables'!$B$12:$B$14</c:f>
              <c:strCache>
                <c:ptCount val="3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'2016 DOW Data Tables'!$G$12:$G$13</c:f>
              <c:numCache>
                <c:formatCode>0</c:formatCode>
                <c:ptCount val="2"/>
                <c:pt idx="0">
                  <c:v>77.034270248855293</c:v>
                </c:pt>
                <c:pt idx="1">
                  <c:v>18.020785346866099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F0-4D6E-A5C0-5456E79DC153}"/>
            </c:ext>
          </c:extLst>
        </c:ser>
        <c:ser>
          <c:idx val="4"/>
          <c:order val="4"/>
          <c:tx>
            <c:strRef>
              <c:f>'2016 DOW Data Tables'!$B$15:$B$17</c:f>
              <c:strCache>
                <c:ptCount val="3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'2016 DOW Data Tables'!$G$15:$G$16</c:f>
              <c:numCache>
                <c:formatCode>0</c:formatCode>
                <c:ptCount val="2"/>
                <c:pt idx="0">
                  <c:v>53.752130743939702</c:v>
                </c:pt>
                <c:pt idx="1">
                  <c:v>3.3560105792206998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F0-4D6E-A5C0-5456E79DC153}"/>
            </c:ext>
          </c:extLst>
        </c:ser>
        <c:ser>
          <c:idx val="5"/>
          <c:order val="5"/>
          <c:tx>
            <c:strRef>
              <c:f>'2016 DOW Data Tables'!$B$18:$B$20</c:f>
              <c:strCache>
                <c:ptCount val="3"/>
                <c:pt idx="0">
                  <c:v>Lair O' the Bear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'2016 DOW Data Tables'!$G$18:$G$19</c:f>
              <c:numCache>
                <c:formatCode>0</c:formatCode>
                <c:ptCount val="2"/>
                <c:pt idx="0">
                  <c:v>94.473612085794997</c:v>
                </c:pt>
                <c:pt idx="1">
                  <c:v>6.2852826479937196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F0-4D6E-A5C0-5456E79DC153}"/>
            </c:ext>
          </c:extLst>
        </c:ser>
        <c:ser>
          <c:idx val="6"/>
          <c:order val="6"/>
          <c:tx>
            <c:strRef>
              <c:f>'2016 DOW Data Tables'!$B$21:$B$23</c:f>
              <c:strCache>
                <c:ptCount val="3"/>
                <c:pt idx="0">
                  <c:v>Morrison West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 DOW Data Tables'!$G$21:$G$22</c:f>
              <c:numCache>
                <c:formatCode>0</c:formatCode>
                <c:ptCount val="2"/>
                <c:pt idx="0">
                  <c:v>98.6463341818733</c:v>
                </c:pt>
                <c:pt idx="1">
                  <c:v>6.6055946225025899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F0-4D6E-A5C0-5456E79DC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1278776"/>
        <c:axId val="581274184"/>
      </c:barChart>
      <c:catAx>
        <c:axId val="58127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74184"/>
        <c:crosses val="autoZero"/>
        <c:auto val="1"/>
        <c:lblAlgn val="ctr"/>
        <c:lblOffset val="100"/>
        <c:noMultiLvlLbl val="0"/>
      </c:catAx>
      <c:valAx>
        <c:axId val="58127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787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04048643257975E-2"/>
          <c:y val="0.8327529892096821"/>
          <c:w val="0.90815573384139836"/>
          <c:h val="0.13946923301254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Comparison of Total Trout/ Mile from 2014-2016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192477451798633E-2"/>
          <c:y val="0.12158829676071055"/>
          <c:w val="0.90271041350603864"/>
          <c:h val="0.62157365125597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DOW Data Tables'!$B$29:$B$31</c:f>
              <c:strCache>
                <c:ptCount val="1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Tables'!$E$31,'2016 DOW Data Tables'!$H$31,'2016 DOW Data Tables'!$K$31)</c:f>
              <c:numCache>
                <c:formatCode>#,##0</c:formatCode>
                <c:ptCount val="3"/>
                <c:pt idx="0">
                  <c:v>492</c:v>
                </c:pt>
                <c:pt idx="1">
                  <c:v>3579.3011929824588</c:v>
                </c:pt>
                <c:pt idx="2" formatCode="0">
                  <c:v>1558.4630175438581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A-4983-A67B-A98732F12AB5}"/>
            </c:ext>
          </c:extLst>
        </c:ser>
        <c:ser>
          <c:idx val="1"/>
          <c:order val="1"/>
          <c:tx>
            <c:strRef>
              <c:f>'2016 DOW Data Tables'!$B$32:$B$34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Tables'!$E$34,'2016 DOW Data Tables'!$H$34,'2016 DOW Data Tables'!$K$34)</c:f>
              <c:numCache>
                <c:formatCode>#,##0</c:formatCode>
                <c:ptCount val="3"/>
                <c:pt idx="0">
                  <c:v>1711</c:v>
                </c:pt>
                <c:pt idx="1">
                  <c:v>3103.3974782608648</c:v>
                </c:pt>
                <c:pt idx="2" formatCode="0">
                  <c:v>2740.4347826086919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A-4983-A67B-A98732F12AB5}"/>
            </c:ext>
          </c:extLst>
        </c:ser>
        <c:ser>
          <c:idx val="2"/>
          <c:order val="2"/>
          <c:tx>
            <c:strRef>
              <c:f>'2016 DOW Data Tables'!$B$35:$B$37</c:f>
              <c:strCache>
                <c:ptCount val="1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Tables'!$E$37,'2016 DOW Data Tables'!$H$37,'2016 DOW Data Tables'!$K$37)</c:f>
              <c:numCache>
                <c:formatCode>#,##0</c:formatCode>
                <c:ptCount val="3"/>
                <c:pt idx="0">
                  <c:v>3305</c:v>
                </c:pt>
                <c:pt idx="1">
                  <c:v>2666.9454751773069</c:v>
                </c:pt>
                <c:pt idx="2" formatCode="0">
                  <c:v>1826.8163404255349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A-4983-A67B-A98732F12AB5}"/>
            </c:ext>
          </c:extLst>
        </c:ser>
        <c:ser>
          <c:idx val="3"/>
          <c:order val="3"/>
          <c:tx>
            <c:strRef>
              <c:f>'2016 DOW Data Tables'!$B$38:$B$40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Tables'!$E$40,'2016 DOW Data Tables'!$H$40,'2016 DOW Data Tables'!$K$40)</c:f>
              <c:numCache>
                <c:formatCode>#,##0</c:formatCode>
                <c:ptCount val="3"/>
                <c:pt idx="0">
                  <c:v>4013</c:v>
                </c:pt>
                <c:pt idx="1">
                  <c:v>2365.4304217687099</c:v>
                </c:pt>
                <c:pt idx="2" formatCode="0">
                  <c:v>1389.3751292516981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A-4983-A67B-A98732F12AB5}"/>
            </c:ext>
          </c:extLst>
        </c:ser>
        <c:ser>
          <c:idx val="4"/>
          <c:order val="4"/>
          <c:tx>
            <c:strRef>
              <c:f>'2016 DOW Data Tables'!$B$41:$B$43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Tables'!$E$43,'2016 DOW Data Tables'!$H$43,'2016 DOW Data Tables'!$K$43)</c:f>
              <c:numCache>
                <c:formatCode>#,##0</c:formatCode>
                <c:ptCount val="3"/>
                <c:pt idx="0">
                  <c:v>2066</c:v>
                </c:pt>
                <c:pt idx="1">
                  <c:v>2380.1686451612941</c:v>
                </c:pt>
                <c:pt idx="2" formatCode="0">
                  <c:v>966.10800000000006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A-4983-A67B-A98732F12AB5}"/>
            </c:ext>
          </c:extLst>
        </c:ser>
        <c:ser>
          <c:idx val="5"/>
          <c:order val="5"/>
          <c:tx>
            <c:strRef>
              <c:f>'2016 DOW Data Tables'!$B$44:$B$46</c:f>
              <c:strCache>
                <c:ptCount val="1"/>
                <c:pt idx="0">
                  <c:v>Lair O' the Bear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Tables'!$E$46,'2016 DOW Data Tables'!$H$46,'2016 DOW Data Tables'!$K$46)</c:f>
              <c:numCache>
                <c:formatCode>General</c:formatCode>
                <c:ptCount val="3"/>
                <c:pt idx="0" formatCode="#,##0">
                  <c:v>2018</c:v>
                </c:pt>
                <c:pt idx="2" formatCode="0">
                  <c:v>1379.1166435845191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EA-4983-A67B-A98732F12AB5}"/>
            </c:ext>
          </c:extLst>
        </c:ser>
        <c:ser>
          <c:idx val="7"/>
          <c:order val="6"/>
          <c:tx>
            <c:strRef>
              <c:f>'2016 DOW Data Tables'!$B$47:$B$49</c:f>
              <c:strCache>
                <c:ptCount val="1"/>
                <c:pt idx="0">
                  <c:v>Idledale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('2016 DOW Data Tables'!$E$49,'2016 DOW Data Tables'!$H$49,'2016 DOW Data Tables'!$K$49)</c:f>
              <c:numCache>
                <c:formatCode>#,##0</c:formatCode>
                <c:ptCount val="3"/>
                <c:pt idx="0">
                  <c:v>2131</c:v>
                </c:pt>
                <c:pt idx="1">
                  <c:v>1892.8109940594079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EA-4983-A67B-A98732F12AB5}"/>
            </c:ext>
          </c:extLst>
        </c:ser>
        <c:ser>
          <c:idx val="6"/>
          <c:order val="7"/>
          <c:tx>
            <c:strRef>
              <c:f>'2016 DOW Data Tables'!$B$50:$B$52</c:f>
              <c:strCache>
                <c:ptCount val="1"/>
                <c:pt idx="0">
                  <c:v>Morrison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Tables'!$E$52,'2016 DOW Data Tables'!$H$52,'2016 DOW Data Tables'!$K$52)</c:f>
              <c:numCache>
                <c:formatCode>#,##0</c:formatCode>
                <c:ptCount val="3"/>
                <c:pt idx="1">
                  <c:v>2203.071126050419</c:v>
                </c:pt>
                <c:pt idx="2" formatCode="0">
                  <c:v>1443.4166722689067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EA-4983-A67B-A98732F12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3084504"/>
        <c:axId val="503083192"/>
      </c:barChart>
      <c:catAx>
        <c:axId val="50308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3083192"/>
        <c:crosses val="autoZero"/>
        <c:auto val="1"/>
        <c:lblAlgn val="ctr"/>
        <c:lblOffset val="100"/>
        <c:noMultiLvlLbl val="0"/>
      </c:catAx>
      <c:valAx>
        <c:axId val="50308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845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719004241799788E-2"/>
          <c:y val="0.84012440451213188"/>
          <c:w val="0.88135988900160966"/>
          <c:h val="0.13479722558191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Comparison of Brown Trout Pounds/Acre from 2014-2016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404755561202949E-2"/>
          <c:y val="0.11018518518518516"/>
          <c:w val="0.91769050732271162"/>
          <c:h val="0.67651210265383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DOW Data Tables'!$B$29:$B$31</c:f>
              <c:strCache>
                <c:ptCount val="1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'2016 DOW Data Tables'!$K$25:$M$25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('2016 DOW Data Tables'!$G$29,'2016 DOW Data Tables'!$J$29,'2016 DOW Data Tables'!$M$29)</c:f>
              <c:numCache>
                <c:formatCode>#,##0</c:formatCode>
                <c:ptCount val="3"/>
                <c:pt idx="0">
                  <c:v>70</c:v>
                </c:pt>
                <c:pt idx="1">
                  <c:v>169.84420323002399</c:v>
                </c:pt>
                <c:pt idx="2" formatCode="0">
                  <c:v>83.399813660059706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1-4DCD-B484-A2A8EFD0B028}"/>
            </c:ext>
          </c:extLst>
        </c:ser>
        <c:ser>
          <c:idx val="1"/>
          <c:order val="1"/>
          <c:tx>
            <c:strRef>
              <c:f>'2016 DOW Data Tables'!$B$32:$B$34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('2016 DOW Data Tables'!$G$32,'2016 DOW Data Tables'!$J$32,'2016 DOW Data Tables'!$M$32)</c:f>
              <c:numCache>
                <c:formatCode>#,##0</c:formatCode>
                <c:ptCount val="3"/>
                <c:pt idx="0">
                  <c:v>42</c:v>
                </c:pt>
                <c:pt idx="1">
                  <c:v>42.377442909113</c:v>
                </c:pt>
                <c:pt idx="2" formatCode="0">
                  <c:v>74.701183368961907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1-4DCD-B484-A2A8EFD0B028}"/>
            </c:ext>
          </c:extLst>
        </c:ser>
        <c:ser>
          <c:idx val="2"/>
          <c:order val="2"/>
          <c:tx>
            <c:strRef>
              <c:f>'2016 DOW Data Tables'!$B$35:$B$37</c:f>
              <c:strCache>
                <c:ptCount val="1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('2016 DOW Data Tables'!$G$35,'2016 DOW Data Tables'!$J$35,'2016 DOW Data Tables'!$M$35)</c:f>
              <c:numCache>
                <c:formatCode>#,##0</c:formatCode>
                <c:ptCount val="3"/>
                <c:pt idx="0">
                  <c:v>101</c:v>
                </c:pt>
                <c:pt idx="1">
                  <c:v>122.534205105802</c:v>
                </c:pt>
                <c:pt idx="2" formatCode="0">
                  <c:v>102.743046916908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1-4DCD-B484-A2A8EFD0B028}"/>
            </c:ext>
          </c:extLst>
        </c:ser>
        <c:ser>
          <c:idx val="3"/>
          <c:order val="3"/>
          <c:tx>
            <c:strRef>
              <c:f>'2016 DOW Data Tables'!$B$38:$B$40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('2016 DOW Data Tables'!$G$38,'2016 DOW Data Tables'!$J$38,'2016 DOW Data Tables'!$M$38)</c:f>
              <c:numCache>
                <c:formatCode>#,##0</c:formatCode>
                <c:ptCount val="3"/>
                <c:pt idx="0">
                  <c:v>68</c:v>
                </c:pt>
                <c:pt idx="1">
                  <c:v>95.389611572457099</c:v>
                </c:pt>
                <c:pt idx="2" formatCode="0">
                  <c:v>77.034270248855293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1-4DCD-B484-A2A8EFD0B028}"/>
            </c:ext>
          </c:extLst>
        </c:ser>
        <c:ser>
          <c:idx val="4"/>
          <c:order val="4"/>
          <c:tx>
            <c:strRef>
              <c:f>'2016 DOW Data Tables'!$B$41:$B$43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('2016 DOW Data Tables'!$G$41,'2016 DOW Data Tables'!$J$41,'2016 DOW Data Tables'!$M$41)</c:f>
              <c:numCache>
                <c:formatCode>#,##0</c:formatCode>
                <c:ptCount val="3"/>
                <c:pt idx="0">
                  <c:v>83</c:v>
                </c:pt>
                <c:pt idx="1">
                  <c:v>83.660154942222306</c:v>
                </c:pt>
                <c:pt idx="2" formatCode="0">
                  <c:v>53.752130743939702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1-4DCD-B484-A2A8EFD0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81289600"/>
        <c:axId val="581299768"/>
      </c:barChart>
      <c:catAx>
        <c:axId val="58128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1299768"/>
        <c:crosses val="autoZero"/>
        <c:auto val="1"/>
        <c:lblAlgn val="ctr"/>
        <c:lblOffset val="100"/>
        <c:noMultiLvlLbl val="0"/>
      </c:catAx>
      <c:valAx>
        <c:axId val="58129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896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Total</a:t>
            </a:r>
            <a:r>
              <a:rPr lang="en-US" sz="1200" baseline="0"/>
              <a:t> Fish (</a:t>
            </a:r>
            <a:r>
              <a:rPr lang="en-US" sz="1200"/>
              <a:t>No/Mile)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DOW Data Tables'!$N$3</c:f>
              <c:strCache>
                <c:ptCount val="1"/>
                <c:pt idx="0">
                  <c:v>No/Mile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DOW Data Tables'!$J$4:$J$10</c:f>
              <c:strCache>
                <c:ptCount val="7"/>
                <c:pt idx="0">
                  <c:v>Golden Willow</c:v>
                </c:pt>
                <c:pt idx="1">
                  <c:v>Dedisse Park</c:v>
                </c:pt>
                <c:pt idx="2">
                  <c:v>Evergreen</c:v>
                </c:pt>
                <c:pt idx="3">
                  <c:v>O'Fallon Park</c:v>
                </c:pt>
                <c:pt idx="4">
                  <c:v>Lair O' Bear </c:v>
                </c:pt>
                <c:pt idx="5">
                  <c:v>Idledale</c:v>
                </c:pt>
                <c:pt idx="6">
                  <c:v>Morrison West</c:v>
                </c:pt>
              </c:strCache>
            </c:strRef>
          </c:cat>
          <c:val>
            <c:numRef>
              <c:f>('2017 DOW Data Tables'!$N$6,'2017 DOW Data Tables'!$N$9,'2017 DOW Data Tables'!$N$12,'2017 DOW Data Tables'!$N$15,'2017 DOW Data Tables'!$N$18,'2017 DOW Data Tables'!$N$21,'2017 DOW Data Tables'!$N$24)</c:f>
              <c:numCache>
                <c:formatCode>0</c:formatCode>
                <c:ptCount val="7"/>
                <c:pt idx="0">
                  <c:v>1550.7514385964901</c:v>
                </c:pt>
                <c:pt idx="1">
                  <c:v>2849.1740869565228</c:v>
                </c:pt>
                <c:pt idx="2">
                  <c:v>2657.882099290779</c:v>
                </c:pt>
                <c:pt idx="3">
                  <c:v>2420.8558709677372</c:v>
                </c:pt>
                <c:pt idx="4">
                  <c:v>1538.1941181262689</c:v>
                </c:pt>
                <c:pt idx="5">
                  <c:v>2280.5438732673242</c:v>
                </c:pt>
                <c:pt idx="6">
                  <c:v>2340.814789915969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9-4FCC-9671-7A48DB9CE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1228208"/>
        <c:axId val="531120624"/>
      </c:barChart>
      <c:catAx>
        <c:axId val="53122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20624"/>
        <c:crosses val="autoZero"/>
        <c:auto val="1"/>
        <c:lblAlgn val="ctr"/>
        <c:lblOffset val="100"/>
        <c:noMultiLvlLbl val="0"/>
      </c:catAx>
      <c:valAx>
        <c:axId val="5311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22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Total Fish (No/Acre)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DOW Data Tables'!$O$3</c:f>
              <c:strCache>
                <c:ptCount val="1"/>
                <c:pt idx="0">
                  <c:v>No./Acre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DOW Data Tables'!$J$4:$J$10</c:f>
              <c:strCache>
                <c:ptCount val="7"/>
                <c:pt idx="0">
                  <c:v>Golden Willow</c:v>
                </c:pt>
                <c:pt idx="1">
                  <c:v>Dedisse Park</c:v>
                </c:pt>
                <c:pt idx="2">
                  <c:v>Evergreen</c:v>
                </c:pt>
                <c:pt idx="3">
                  <c:v>O'Fallon Park</c:v>
                </c:pt>
                <c:pt idx="4">
                  <c:v>Lair O' Bear </c:v>
                </c:pt>
                <c:pt idx="5">
                  <c:v>Idledale</c:v>
                </c:pt>
                <c:pt idx="6">
                  <c:v>Morrison West</c:v>
                </c:pt>
              </c:strCache>
            </c:strRef>
          </c:cat>
          <c:val>
            <c:numRef>
              <c:f>('2017 DOW Data Tables'!$O$6,'2017 DOW Data Tables'!$O$9,'2017 DOW Data Tables'!$O$12,'2017 DOW Data Tables'!$O$15,'2017 DOW Data Tables'!$O$18,'2017 DOW Data Tables'!$O$21,'2017 DOW Data Tables'!$O$24)</c:f>
              <c:numCache>
                <c:formatCode>0</c:formatCode>
                <c:ptCount val="7"/>
                <c:pt idx="0">
                  <c:v>556.247798627002</c:v>
                </c:pt>
                <c:pt idx="1">
                  <c:v>712.29352173913082</c:v>
                </c:pt>
                <c:pt idx="2">
                  <c:v>644.92727409261499</c:v>
                </c:pt>
                <c:pt idx="3">
                  <c:v>713.28789055299524</c:v>
                </c:pt>
                <c:pt idx="4">
                  <c:v>437.58970601868128</c:v>
                </c:pt>
                <c:pt idx="5">
                  <c:v>752.57947817821776</c:v>
                </c:pt>
                <c:pt idx="6">
                  <c:v>643.72406722689061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C-4777-95C0-EC09AA3B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1113408"/>
        <c:axId val="531113736"/>
      </c:barChart>
      <c:catAx>
        <c:axId val="5311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13736"/>
        <c:crosses val="autoZero"/>
        <c:auto val="1"/>
        <c:lblAlgn val="ctr"/>
        <c:lblOffset val="100"/>
        <c:noMultiLvlLbl val="0"/>
      </c:catAx>
      <c:valAx>
        <c:axId val="53111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Total Fish (Lbs/Acre)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DOW Data Tables'!$P$3</c:f>
              <c:strCache>
                <c:ptCount val="1"/>
                <c:pt idx="0">
                  <c:v>lb/Acre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DOW Data Tables'!$J$4:$J$10</c:f>
              <c:strCache>
                <c:ptCount val="7"/>
                <c:pt idx="0">
                  <c:v>Golden Willow</c:v>
                </c:pt>
                <c:pt idx="1">
                  <c:v>Dedisse Park</c:v>
                </c:pt>
                <c:pt idx="2">
                  <c:v>Evergreen</c:v>
                </c:pt>
                <c:pt idx="3">
                  <c:v>O'Fallon Park</c:v>
                </c:pt>
                <c:pt idx="4">
                  <c:v>Lair O' Bear </c:v>
                </c:pt>
                <c:pt idx="5">
                  <c:v>Idledale</c:v>
                </c:pt>
                <c:pt idx="6">
                  <c:v>Morrison West</c:v>
                </c:pt>
              </c:strCache>
            </c:strRef>
          </c:cat>
          <c:val>
            <c:numRef>
              <c:f>('2017 DOW Data Tables'!$P$6,'2017 DOW Data Tables'!$P$9,'2017 DOW Data Tables'!$P$12,'2017 DOW Data Tables'!$P$15,'2017 DOW Data Tables'!$P$18,'2017 DOW Data Tables'!$P$21,'2017 DOW Data Tables'!$P$24)</c:f>
              <c:numCache>
                <c:formatCode>0</c:formatCode>
                <c:ptCount val="7"/>
                <c:pt idx="0">
                  <c:v>107.278357928924</c:v>
                </c:pt>
                <c:pt idx="1">
                  <c:v>85.035671970363325</c:v>
                </c:pt>
                <c:pt idx="2">
                  <c:v>202.1854673082297</c:v>
                </c:pt>
                <c:pt idx="3">
                  <c:v>124.61479001726518</c:v>
                </c:pt>
                <c:pt idx="4">
                  <c:v>106.9376992031046</c:v>
                </c:pt>
                <c:pt idx="5">
                  <c:v>217.24190875474901</c:v>
                </c:pt>
                <c:pt idx="6">
                  <c:v>155.90487749062891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C-4B83-A65E-6135FCFCE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0592744"/>
        <c:axId val="570590776"/>
      </c:barChart>
      <c:catAx>
        <c:axId val="57059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0776"/>
        <c:crosses val="autoZero"/>
        <c:auto val="1"/>
        <c:lblAlgn val="ctr"/>
        <c:lblOffset val="100"/>
        <c:noMultiLvlLbl val="0"/>
      </c:catAx>
      <c:valAx>
        <c:axId val="57059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9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Trout / Mile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DOW Data Tables'!$K$31:$K$33</c:f>
              <c:strCache>
                <c:ptCount val="1"/>
                <c:pt idx="0">
                  <c:v>Golden Willow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'2017 DOW Data Tables'!$V$27:$Y$27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('2017 DOW Data Tables'!$N$33,'2017 DOW Data Tables'!$Q$33,'2017 DOW Data Tables'!$T$33,'2017 DOW Data Tables'!$W$33)</c:f>
              <c:numCache>
                <c:formatCode>#,##0</c:formatCode>
                <c:ptCount val="4"/>
                <c:pt idx="0">
                  <c:v>492</c:v>
                </c:pt>
                <c:pt idx="1">
                  <c:v>3579.3011929824588</c:v>
                </c:pt>
                <c:pt idx="2" formatCode="0">
                  <c:v>1558.4630175438581</c:v>
                </c:pt>
                <c:pt idx="3" formatCode="_(* #,##0_);_(* \(#,##0\);_(* &quot;-&quot;??_);_(@_)">
                  <c:v>1550.7514385964901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4-4D4F-8F3A-3EE5618D373F}"/>
            </c:ext>
          </c:extLst>
        </c:ser>
        <c:ser>
          <c:idx val="1"/>
          <c:order val="1"/>
          <c:tx>
            <c:strRef>
              <c:f>'2017 DOW Data Tables'!$K$34:$K$36</c:f>
              <c:strCache>
                <c:ptCount val="1"/>
                <c:pt idx="0">
                  <c:v>Dedisse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Tables'!$N$36,'2017 DOW Data Tables'!$Q$36,'2017 DOW Data Tables'!$T$36,'2017 DOW Data Tables'!$W$36)</c:f>
              <c:numCache>
                <c:formatCode>#,##0</c:formatCode>
                <c:ptCount val="4"/>
                <c:pt idx="0">
                  <c:v>1711</c:v>
                </c:pt>
                <c:pt idx="1">
                  <c:v>3103.3974782608648</c:v>
                </c:pt>
                <c:pt idx="2" formatCode="0">
                  <c:v>2740.4347826086919</c:v>
                </c:pt>
                <c:pt idx="3" formatCode="_(* #,##0_);_(* \(#,##0\);_(* &quot;-&quot;??_);_(@_)">
                  <c:v>2849.1740869565228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4-4D4F-8F3A-3EE5618D373F}"/>
            </c:ext>
          </c:extLst>
        </c:ser>
        <c:ser>
          <c:idx val="2"/>
          <c:order val="2"/>
          <c:tx>
            <c:strRef>
              <c:f>'2017 DOW Data Tables'!$K$37:$K$39</c:f>
              <c:strCache>
                <c:ptCount val="1"/>
                <c:pt idx="0">
                  <c:v>Evergreen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Tables'!$N$39,'2017 DOW Data Tables'!$Q$39,'2017 DOW Data Tables'!$T$39,'2017 DOW Data Tables'!$W$39)</c:f>
              <c:numCache>
                <c:formatCode>#,##0</c:formatCode>
                <c:ptCount val="4"/>
                <c:pt idx="0">
                  <c:v>3305</c:v>
                </c:pt>
                <c:pt idx="1">
                  <c:v>2666.9454751773069</c:v>
                </c:pt>
                <c:pt idx="2" formatCode="0">
                  <c:v>1826.8163404255349</c:v>
                </c:pt>
                <c:pt idx="3" formatCode="_(* #,##0_);_(* \(#,##0\);_(* &quot;-&quot;??_);_(@_)">
                  <c:v>2657.882099290779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4-4D4F-8F3A-3EE5618D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9056808"/>
        <c:axId val="569059760"/>
      </c:barChart>
      <c:catAx>
        <c:axId val="56905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59760"/>
        <c:crosses val="autoZero"/>
        <c:auto val="1"/>
        <c:lblAlgn val="ctr"/>
        <c:lblOffset val="100"/>
        <c:noMultiLvlLbl val="0"/>
      </c:catAx>
      <c:valAx>
        <c:axId val="56905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05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Trout /Mile Segment 1e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DOW Data Tables'!$K$37:$K$39</c:f>
              <c:strCache>
                <c:ptCount val="1"/>
                <c:pt idx="0">
                  <c:v>Evergreen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'2017 DOW Data Tables'!$V$27:$Y$27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('2017 DOW Data Tables'!$N$39,'2017 DOW Data Tables'!$Q$39,'2017 DOW Data Tables'!$T$39,'2017 DOW Data Tables'!$W$39)</c:f>
              <c:numCache>
                <c:formatCode>#,##0</c:formatCode>
                <c:ptCount val="4"/>
                <c:pt idx="0">
                  <c:v>3305</c:v>
                </c:pt>
                <c:pt idx="1">
                  <c:v>2666.9454751773069</c:v>
                </c:pt>
                <c:pt idx="2" formatCode="0">
                  <c:v>1826.8163404255349</c:v>
                </c:pt>
                <c:pt idx="3" formatCode="_(* #,##0_);_(* \(#,##0\);_(* &quot;-&quot;??_);_(@_)">
                  <c:v>2657.882099290779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5-42D7-92B5-31ADA05B18A5}"/>
            </c:ext>
          </c:extLst>
        </c:ser>
        <c:ser>
          <c:idx val="1"/>
          <c:order val="1"/>
          <c:tx>
            <c:strRef>
              <c:f>'2017 DOW Data Tables'!$K$43:$K$45</c:f>
              <c:strCache>
                <c:ptCount val="1"/>
                <c:pt idx="0">
                  <c:v>O'Fallon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Tables'!$N$45,'2017 DOW Data Tables'!$Q$45,'2017 DOW Data Tables'!$W$45)</c:f>
              <c:numCache>
                <c:formatCode>#,##0</c:formatCode>
                <c:ptCount val="3"/>
                <c:pt idx="0">
                  <c:v>2066</c:v>
                </c:pt>
                <c:pt idx="1">
                  <c:v>2380.1686451612941</c:v>
                </c:pt>
                <c:pt idx="2" formatCode="_(* #,##0_);_(* \(#,##0\);_(* &quot;-&quot;??_);_(@_)">
                  <c:v>2420.8558709677372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5-42D7-92B5-31ADA05B18A5}"/>
            </c:ext>
          </c:extLst>
        </c:ser>
        <c:ser>
          <c:idx val="2"/>
          <c:order val="2"/>
          <c:tx>
            <c:strRef>
              <c:f>'2017 DOW Data Tables'!$K$46:$K$48</c:f>
              <c:strCache>
                <c:ptCount val="1"/>
                <c:pt idx="0">
                  <c:v>Lair O' Bear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Tables'!$N$48,'2017 DOW Data Tables'!$Q$48,'2017 DOW Data Tables'!$T$48,'2017 DOW Data Tables'!$W$48)</c:f>
              <c:numCache>
                <c:formatCode>General</c:formatCode>
                <c:ptCount val="4"/>
                <c:pt idx="0" formatCode="#,##0">
                  <c:v>2018</c:v>
                </c:pt>
                <c:pt idx="2" formatCode="0">
                  <c:v>1379.1166435845191</c:v>
                </c:pt>
                <c:pt idx="3" formatCode="_(* #,##0_);_(* \(#,##0\);_(* &quot;-&quot;??_);_(@_)">
                  <c:v>1538.1941181262689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5-42D7-92B5-31ADA05B18A5}"/>
            </c:ext>
          </c:extLst>
        </c:ser>
        <c:ser>
          <c:idx val="3"/>
          <c:order val="3"/>
          <c:tx>
            <c:strRef>
              <c:f>'2017 DOW Data Tables'!$K$49:$K$51</c:f>
              <c:strCache>
                <c:ptCount val="1"/>
                <c:pt idx="0">
                  <c:v>Idledale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Tables'!$N$51,'2017 DOW Data Tables'!$Q$51,'2017 DOW Data Tables'!$T$51,'2017 DOW Data Tables'!$W$51)</c:f>
              <c:numCache>
                <c:formatCode>#,##0</c:formatCode>
                <c:ptCount val="4"/>
                <c:pt idx="0">
                  <c:v>2131</c:v>
                </c:pt>
                <c:pt idx="1">
                  <c:v>1892.8109940594079</c:v>
                </c:pt>
                <c:pt idx="3" formatCode="_(* #,##0_);_(* \(#,##0\);_(* &quot;-&quot;??_);_(@_)">
                  <c:v>2280.5438732673242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5-42D7-92B5-31ADA05B18A5}"/>
            </c:ext>
          </c:extLst>
        </c:ser>
        <c:ser>
          <c:idx val="4"/>
          <c:order val="4"/>
          <c:tx>
            <c:strRef>
              <c:f>'2017 DOW Data Tables'!$K$52:$K$54</c:f>
              <c:strCache>
                <c:ptCount val="1"/>
                <c:pt idx="0">
                  <c:v>Morrison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('2017 DOW Data Tables'!$N$54,'2017 DOW Data Tables'!$Q$54,'2017 DOW Data Tables'!$T$54,'2017 DOW Data Tables'!$W$54)</c:f>
              <c:numCache>
                <c:formatCode>#,##0</c:formatCode>
                <c:ptCount val="4"/>
                <c:pt idx="1">
                  <c:v>2203.071126050419</c:v>
                </c:pt>
                <c:pt idx="2" formatCode="0">
                  <c:v>1443.4166722689067</c:v>
                </c:pt>
                <c:pt idx="3" formatCode="_(* #,##0_);_(* \(#,##0\);_(* &quot;-&quot;??_);_(@_)">
                  <c:v>2340.814789915969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5-42D7-92B5-31ADA05B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6603416"/>
        <c:axId val="596603744"/>
      </c:barChart>
      <c:catAx>
        <c:axId val="59660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603744"/>
        <c:crosses val="autoZero"/>
        <c:auto val="1"/>
        <c:lblAlgn val="ctr"/>
        <c:lblOffset val="100"/>
        <c:noMultiLvlLbl val="0"/>
      </c:catAx>
      <c:valAx>
        <c:axId val="5966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Fish per Acre &gt;12 cm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189321366374951E-2"/>
          <c:y val="0.13052092446777486"/>
          <c:w val="0.72237056724376325"/>
          <c:h val="0.75349919801691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 DOW Data Table'!$A$19:$A$21</c:f>
              <c:strCache>
                <c:ptCount val="3"/>
                <c:pt idx="0">
                  <c:v>Golden Willow</c:v>
                </c:pt>
              </c:strCache>
            </c:strRef>
          </c:tx>
          <c:invertIfNegative val="0"/>
          <c:cat>
            <c:strRef>
              <c:f>'2014 DOW Data Table'!$C$19:$C$20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'2014 DOW Data Table'!$G$19:$G$20</c:f>
              <c:numCache>
                <c:formatCode>General</c:formatCode>
                <c:ptCount val="2"/>
                <c:pt idx="0">
                  <c:v>973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5-420B-8E76-648E205BC3A4}"/>
            </c:ext>
          </c:extLst>
        </c:ser>
        <c:ser>
          <c:idx val="1"/>
          <c:order val="1"/>
          <c:tx>
            <c:strRef>
              <c:f>'2014 DOW Data Table'!$A$22:$A$24</c:f>
              <c:strCache>
                <c:ptCount val="3"/>
                <c:pt idx="0">
                  <c:v>Dedisse Park</c:v>
                </c:pt>
              </c:strCache>
            </c:strRef>
          </c:tx>
          <c:invertIfNegative val="0"/>
          <c:val>
            <c:numRef>
              <c:f>'2014 DOW Data Table'!$G$22:$G$23</c:f>
              <c:numCache>
                <c:formatCode>General</c:formatCode>
                <c:ptCount val="2"/>
                <c:pt idx="0">
                  <c:v>317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5-420B-8E76-648E205BC3A4}"/>
            </c:ext>
          </c:extLst>
        </c:ser>
        <c:ser>
          <c:idx val="2"/>
          <c:order val="2"/>
          <c:tx>
            <c:strRef>
              <c:f>'2014 DOW Data Table'!$A$25:$A$27</c:f>
              <c:strCache>
                <c:ptCount val="3"/>
                <c:pt idx="0">
                  <c:v>Downtown Evergreen</c:v>
                </c:pt>
              </c:strCache>
            </c:strRef>
          </c:tx>
          <c:invertIfNegative val="0"/>
          <c:val>
            <c:numRef>
              <c:f>'2014 DOW Data Table'!$G$25:$G$26</c:f>
              <c:numCache>
                <c:formatCode>General</c:formatCode>
                <c:ptCount val="2"/>
                <c:pt idx="0">
                  <c:v>327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5-420B-8E76-648E205BC3A4}"/>
            </c:ext>
          </c:extLst>
        </c:ser>
        <c:ser>
          <c:idx val="3"/>
          <c:order val="3"/>
          <c:tx>
            <c:strRef>
              <c:f>'2014 DOW Data Table'!$A$28:$A$30</c:f>
              <c:strCache>
                <c:ptCount val="3"/>
                <c:pt idx="0">
                  <c:v>Bear Creek Cabins</c:v>
                </c:pt>
              </c:strCache>
            </c:strRef>
          </c:tx>
          <c:invertIfNegative val="0"/>
          <c:val>
            <c:numRef>
              <c:f>'2014 DOW Data Table'!$G$28:$G$29</c:f>
              <c:numCache>
                <c:formatCode>General</c:formatCode>
                <c:ptCount val="2"/>
                <c:pt idx="0">
                  <c:v>246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F5-420B-8E76-648E205BC3A4}"/>
            </c:ext>
          </c:extLst>
        </c:ser>
        <c:ser>
          <c:idx val="4"/>
          <c:order val="4"/>
          <c:tx>
            <c:strRef>
              <c:f>'2014 DOW Data Table'!$A$31:$A$33</c:f>
              <c:strCache>
                <c:ptCount val="3"/>
                <c:pt idx="0">
                  <c:v>O'Fallon Park</c:v>
                </c:pt>
              </c:strCache>
            </c:strRef>
          </c:tx>
          <c:invertIfNegative val="0"/>
          <c:val>
            <c:numRef>
              <c:f>'2014 DOW Data Table'!$G$31:$G$32</c:f>
              <c:numCache>
                <c:formatCode>General</c:formatCode>
                <c:ptCount val="2"/>
                <c:pt idx="0">
                  <c:v>417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5-420B-8E76-648E205BC3A4}"/>
            </c:ext>
          </c:extLst>
        </c:ser>
        <c:ser>
          <c:idx val="5"/>
          <c:order val="5"/>
          <c:tx>
            <c:strRef>
              <c:f>'2014 DOW Data Table'!$A$34:$A$36</c:f>
              <c:strCache>
                <c:ptCount val="3"/>
                <c:pt idx="0">
                  <c:v>Lair O' the Bear </c:v>
                </c:pt>
              </c:strCache>
            </c:strRef>
          </c:tx>
          <c:invertIfNegative val="0"/>
          <c:val>
            <c:numRef>
              <c:f>'2014 DOW Data Table'!$G$34:$G$35</c:f>
              <c:numCache>
                <c:formatCode>General</c:formatCode>
                <c:ptCount val="2"/>
                <c:pt idx="0">
                  <c:v>300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F5-420B-8E76-648E205BC3A4}"/>
            </c:ext>
          </c:extLst>
        </c:ser>
        <c:ser>
          <c:idx val="6"/>
          <c:order val="6"/>
          <c:tx>
            <c:strRef>
              <c:f>'2014 DOW Data Table'!$A$37:$A$39</c:f>
              <c:strCache>
                <c:ptCount val="3"/>
                <c:pt idx="0">
                  <c:v>Idledale</c:v>
                </c:pt>
              </c:strCache>
            </c:strRef>
          </c:tx>
          <c:invertIfNegative val="0"/>
          <c:val>
            <c:numRef>
              <c:f>'2014 DOW Data Table'!$G$37:$G$38</c:f>
              <c:numCache>
                <c:formatCode>General</c:formatCode>
                <c:ptCount val="2"/>
                <c:pt idx="0">
                  <c:v>394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F5-420B-8E76-648E205B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37024"/>
        <c:axId val="141138560"/>
      </c:barChart>
      <c:catAx>
        <c:axId val="14113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138560"/>
        <c:crosses val="autoZero"/>
        <c:auto val="1"/>
        <c:lblAlgn val="ctr"/>
        <c:lblOffset val="100"/>
        <c:noMultiLvlLbl val="0"/>
      </c:catAx>
      <c:valAx>
        <c:axId val="141138560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4113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DOW Data Tables'!$T$3</c:f>
              <c:strCache>
                <c:ptCount val="1"/>
                <c:pt idx="0">
                  <c:v>2019 No/Mile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'2019 DOW Data Tables'!$O$5:$O$10</c:f>
              <c:strCache>
                <c:ptCount val="6"/>
                <c:pt idx="0">
                  <c:v>Golden Willow</c:v>
                </c:pt>
                <c:pt idx="1">
                  <c:v>Dedisse Park</c:v>
                </c:pt>
                <c:pt idx="2">
                  <c:v>Bear Creek Cabins</c:v>
                </c:pt>
                <c:pt idx="3">
                  <c:v>O'Fallon Park</c:v>
                </c:pt>
                <c:pt idx="4">
                  <c:v>Lair O' The Bear</c:v>
                </c:pt>
                <c:pt idx="5">
                  <c:v>Morrison West</c:v>
                </c:pt>
              </c:strCache>
            </c:strRef>
          </c:cat>
          <c:val>
            <c:numRef>
              <c:f>('2019 DOW Data Tables'!$T$6,'2019 DOW Data Tables'!$T$9,'2019 DOW Data Tables'!$T$12,'2019 DOW Data Tables'!$T$15,'2019 DOW Data Tables'!$T$18,'2019 DOW Data Tables'!$T$21)</c:f>
              <c:numCache>
                <c:formatCode>0</c:formatCode>
                <c:ptCount val="6"/>
                <c:pt idx="0">
                  <c:v>1490.9268771929801</c:v>
                </c:pt>
                <c:pt idx="1">
                  <c:v>1976.4675652173939</c:v>
                </c:pt>
                <c:pt idx="2">
                  <c:v>3297.2462585034009</c:v>
                </c:pt>
                <c:pt idx="3">
                  <c:v>3382.555354838707</c:v>
                </c:pt>
                <c:pt idx="4">
                  <c:v>2432.1174745417543</c:v>
                </c:pt>
                <c:pt idx="5">
                  <c:v>1909.8358991596599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9B-4C42-A7CA-4E070A899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2176432"/>
        <c:axId val="302176760"/>
      </c:barChart>
      <c:catAx>
        <c:axId val="30217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76760"/>
        <c:crosses val="autoZero"/>
        <c:auto val="1"/>
        <c:lblAlgn val="ctr"/>
        <c:lblOffset val="100"/>
        <c:noMultiLvlLbl val="0"/>
      </c:catAx>
      <c:valAx>
        <c:axId val="30217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17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DOW Data Tables'!$U$3</c:f>
              <c:strCache>
                <c:ptCount val="1"/>
                <c:pt idx="0">
                  <c:v>2019 No/Acre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'2019 DOW Data Tables'!$O$5:$O$10</c:f>
              <c:strCache>
                <c:ptCount val="6"/>
                <c:pt idx="0">
                  <c:v>Golden Willow</c:v>
                </c:pt>
                <c:pt idx="1">
                  <c:v>Dedisse Park</c:v>
                </c:pt>
                <c:pt idx="2">
                  <c:v>Bear Creek Cabins</c:v>
                </c:pt>
                <c:pt idx="3">
                  <c:v>O'Fallon Park</c:v>
                </c:pt>
                <c:pt idx="4">
                  <c:v>Lair O' The Bear</c:v>
                </c:pt>
                <c:pt idx="5">
                  <c:v>Morrison West</c:v>
                </c:pt>
              </c:strCache>
            </c:strRef>
          </c:cat>
          <c:val>
            <c:numRef>
              <c:f>('2019 DOW Data Tables'!$U$6,'2019 DOW Data Tables'!$U$9,'2019 DOW Data Tables'!$U$12,'2019 DOW Data Tables'!$U$15,'2019 DOW Data Tables'!$U$18,'2019 DOW Data Tables'!$U$21)</c:f>
              <c:numCache>
                <c:formatCode>0</c:formatCode>
                <c:ptCount val="6"/>
                <c:pt idx="0">
                  <c:v>534.788988558352</c:v>
                </c:pt>
                <c:pt idx="1">
                  <c:v>494.11689130434752</c:v>
                </c:pt>
                <c:pt idx="2">
                  <c:v>850.07130102040799</c:v>
                </c:pt>
                <c:pt idx="3">
                  <c:v>996.64577419354805</c:v>
                </c:pt>
                <c:pt idx="4">
                  <c:v>691.89548844722196</c:v>
                </c:pt>
                <c:pt idx="5">
                  <c:v>525.20487226890771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7-468C-8299-5782DA65E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4313432"/>
        <c:axId val="444315400"/>
      </c:barChart>
      <c:catAx>
        <c:axId val="4443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15400"/>
        <c:crosses val="autoZero"/>
        <c:auto val="1"/>
        <c:lblAlgn val="ctr"/>
        <c:lblOffset val="100"/>
        <c:noMultiLvlLbl val="0"/>
      </c:catAx>
      <c:valAx>
        <c:axId val="44431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31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DOW Data Tables'!$V$3</c:f>
              <c:strCache>
                <c:ptCount val="1"/>
                <c:pt idx="0">
                  <c:v>2019 lb/Acre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'2019 DOW Data Tables'!$O$5:$O$10</c:f>
              <c:strCache>
                <c:ptCount val="6"/>
                <c:pt idx="0">
                  <c:v>Golden Willow</c:v>
                </c:pt>
                <c:pt idx="1">
                  <c:v>Dedisse Park</c:v>
                </c:pt>
                <c:pt idx="2">
                  <c:v>Bear Creek Cabins</c:v>
                </c:pt>
                <c:pt idx="3">
                  <c:v>O'Fallon Park</c:v>
                </c:pt>
                <c:pt idx="4">
                  <c:v>Lair O' The Bear</c:v>
                </c:pt>
                <c:pt idx="5">
                  <c:v>Morrison West</c:v>
                </c:pt>
              </c:strCache>
            </c:strRef>
          </c:cat>
          <c:val>
            <c:numRef>
              <c:f>('2019 DOW Data Tables'!$V$6,'2019 DOW Data Tables'!$V$9,'2019 DOW Data Tables'!$V$12,'2019 DOW Data Tables'!$V$15,'2019 DOW Data Tables'!$V$18,'2019 DOW Data Tables'!$V$21)</c:f>
              <c:numCache>
                <c:formatCode>0</c:formatCode>
                <c:ptCount val="6"/>
                <c:pt idx="0">
                  <c:v>119.427668299225</c:v>
                </c:pt>
                <c:pt idx="1">
                  <c:v>67.517273232230792</c:v>
                </c:pt>
                <c:pt idx="2">
                  <c:v>140.48101260646629</c:v>
                </c:pt>
                <c:pt idx="3">
                  <c:v>152.4605499624742</c:v>
                </c:pt>
                <c:pt idx="4">
                  <c:v>152.39618688886355</c:v>
                </c:pt>
                <c:pt idx="5">
                  <c:v>113.90848840957372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A-4631-92F5-F910898D8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9577392"/>
        <c:axId val="439567880"/>
      </c:barChart>
      <c:catAx>
        <c:axId val="4395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67880"/>
        <c:crosses val="autoZero"/>
        <c:auto val="1"/>
        <c:lblAlgn val="ctr"/>
        <c:lblOffset val="100"/>
        <c:noMultiLvlLbl val="0"/>
      </c:catAx>
      <c:valAx>
        <c:axId val="43956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57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Trout (Lbs/Acre)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 DOW Data Tables'!$A$28:$A$30</c:f>
              <c:strCache>
                <c:ptCount val="1"/>
                <c:pt idx="0">
                  <c:v>Golden Willow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'2019 DOW Data Tables'!$J$24:$N$24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('2019 DOW Data Tables'!$F$30,'2019 DOW Data Tables'!$I$30,'2019 DOW Data Tables'!$L$30,'2019 DOW Data Tables'!$O$30,'2019 DOW Data Tables'!$R$30)</c:f>
              <c:numCache>
                <c:formatCode>#,##0</c:formatCode>
                <c:ptCount val="5"/>
                <c:pt idx="0">
                  <c:v>97</c:v>
                </c:pt>
                <c:pt idx="1">
                  <c:v>176.81717636457014</c:v>
                </c:pt>
                <c:pt idx="2" formatCode="0">
                  <c:v>84.234263233879744</c:v>
                </c:pt>
                <c:pt idx="3" formatCode="_(* #,##0_);_(* \(#,##0\);_(* &quot;-&quot;??_);_(@_)">
                  <c:v>107.278357928924</c:v>
                </c:pt>
                <c:pt idx="4" formatCode="0">
                  <c:v>119.427668299225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F-49D3-914A-0AE598C74371}"/>
            </c:ext>
          </c:extLst>
        </c:ser>
        <c:ser>
          <c:idx val="1"/>
          <c:order val="1"/>
          <c:tx>
            <c:strRef>
              <c:f>'2019 DOW Data Tables'!$A$31:$A$33</c:f>
              <c:strCache>
                <c:ptCount val="1"/>
                <c:pt idx="0">
                  <c:v>Dedisse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('2019 DOW Data Tables'!$F$33,'2019 DOW Data Tables'!$I$33,'2019 DOW Data Tables'!$L$33,'2019 DOW Data Tables'!$O$33,'2019 DOW Data Tables'!$R$33)</c:f>
              <c:numCache>
                <c:formatCode>#,##0</c:formatCode>
                <c:ptCount val="5"/>
                <c:pt idx="0">
                  <c:v>56</c:v>
                </c:pt>
                <c:pt idx="1">
                  <c:v>48.393449712603058</c:v>
                </c:pt>
                <c:pt idx="2" formatCode="0">
                  <c:v>79.266255685954022</c:v>
                </c:pt>
                <c:pt idx="3" formatCode="_(* #,##0_);_(* \(#,##0\);_(* &quot;-&quot;??_);_(@_)">
                  <c:v>85.035671970363325</c:v>
                </c:pt>
                <c:pt idx="4" formatCode="0">
                  <c:v>67.517273232230792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F-49D3-914A-0AE598C74371}"/>
            </c:ext>
          </c:extLst>
        </c:ser>
        <c:ser>
          <c:idx val="4"/>
          <c:order val="2"/>
          <c:tx>
            <c:strRef>
              <c:f>'2019 DOW Data Tables'!$A$37:$A$39</c:f>
              <c:strCache>
                <c:ptCount val="1"/>
                <c:pt idx="0">
                  <c:v>Bear Creek Cabins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('2019 DOW Data Tables'!$F$39,'2019 DOW Data Tables'!$I$39,'2019 DOW Data Tables'!$L$39,'2019 DOW Data Tables'!$O$39,'2019 DOW Data Tables'!$R$39)</c:f>
              <c:numCache>
                <c:formatCode>#,##0</c:formatCode>
                <c:ptCount val="5"/>
                <c:pt idx="0">
                  <c:v>92</c:v>
                </c:pt>
                <c:pt idx="1">
                  <c:v>122.8005623837403</c:v>
                </c:pt>
                <c:pt idx="2" formatCode="0">
                  <c:v>95.055055595721399</c:v>
                </c:pt>
                <c:pt idx="4" formatCode="0">
                  <c:v>140.48101260646629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6F-49D3-914A-0AE598C74371}"/>
            </c:ext>
          </c:extLst>
        </c:ser>
        <c:ser>
          <c:idx val="2"/>
          <c:order val="3"/>
          <c:tx>
            <c:strRef>
              <c:f>'2019 DOW Data Tables'!$A$40:$A$42</c:f>
              <c:strCache>
                <c:ptCount val="1"/>
                <c:pt idx="0">
                  <c:v>O'Fallon Park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('2019 DOW Data Tables'!$F$42,'2019 DOW Data Tables'!$I$42,'2019 DOW Data Tables'!$L$42,'2019 DOW Data Tables'!$O$42,'2019 DOW Data Tables'!$R$42)</c:f>
              <c:numCache>
                <c:formatCode>#,##0</c:formatCode>
                <c:ptCount val="5"/>
                <c:pt idx="0">
                  <c:v>88</c:v>
                </c:pt>
                <c:pt idx="1">
                  <c:v>88.034925394480339</c:v>
                </c:pt>
                <c:pt idx="2" formatCode="0">
                  <c:v>57.108141323160403</c:v>
                </c:pt>
                <c:pt idx="3" formatCode="_(* #,##0_);_(* \(#,##0\);_(* &quot;-&quot;??_);_(@_)">
                  <c:v>124.61479001726518</c:v>
                </c:pt>
                <c:pt idx="4" formatCode="0">
                  <c:v>152.4605499624742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6F-49D3-914A-0AE598C74371}"/>
            </c:ext>
          </c:extLst>
        </c:ser>
        <c:ser>
          <c:idx val="3"/>
          <c:order val="4"/>
          <c:tx>
            <c:strRef>
              <c:f>'2019 DOW Data Tables'!$A$43:$A$45</c:f>
              <c:strCache>
                <c:ptCount val="1"/>
                <c:pt idx="0">
                  <c:v>Lair O' Bear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('2019 DOW Data Tables'!$F$45,'2019 DOW Data Tables'!$I$45,'2019 DOW Data Tables'!$L$45,'2019 DOW Data Tables'!$O$45,'2019 DOW Data Tables'!$R$45)</c:f>
              <c:numCache>
                <c:formatCode>General</c:formatCode>
                <c:ptCount val="5"/>
                <c:pt idx="0" formatCode="#,##0">
                  <c:v>207</c:v>
                </c:pt>
                <c:pt idx="2" formatCode="0">
                  <c:v>100.75889473378872</c:v>
                </c:pt>
                <c:pt idx="3" formatCode="_(* #,##0_);_(* \(#,##0\);_(* &quot;-&quot;??_);_(@_)">
                  <c:v>106.9376992031046</c:v>
                </c:pt>
                <c:pt idx="4" formatCode="0">
                  <c:v>152.39618688886355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6F-49D3-914A-0AE598C74371}"/>
            </c:ext>
          </c:extLst>
        </c:ser>
        <c:ser>
          <c:idx val="5"/>
          <c:order val="5"/>
          <c:tx>
            <c:strRef>
              <c:f>'2019 DOW Data Tables'!$A$49:$A$51</c:f>
              <c:strCache>
                <c:ptCount val="1"/>
                <c:pt idx="0">
                  <c:v>Morrison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('2019 DOW Data Tables'!$F$51,'2019 DOW Data Tables'!$I$51,'2019 DOW Data Tables'!$L$51,'2019 DOW Data Tables'!$O$51,'2019 DOW Data Tables'!$R$51)</c:f>
              <c:numCache>
                <c:formatCode>#,##0</c:formatCode>
                <c:ptCount val="5"/>
                <c:pt idx="1">
                  <c:v>140.21381892173289</c:v>
                </c:pt>
                <c:pt idx="2" formatCode="0">
                  <c:v>105.25192880437589</c:v>
                </c:pt>
                <c:pt idx="3" formatCode="_(* #,##0_);_(* \(#,##0\);_(* &quot;-&quot;??_);_(@_)">
                  <c:v>155.90487749062891</c:v>
                </c:pt>
                <c:pt idx="4" formatCode="0">
                  <c:v>113.90848840957372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6F-49D3-914A-0AE598C74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63207888"/>
        <c:axId val="663208872"/>
      </c:barChart>
      <c:catAx>
        <c:axId val="66320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08872"/>
        <c:crosses val="autoZero"/>
        <c:auto val="1"/>
        <c:lblAlgn val="ctr"/>
        <c:lblOffset val="100"/>
        <c:noMultiLvlLbl val="0"/>
      </c:catAx>
      <c:valAx>
        <c:axId val="663208872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chemeClr val="accent6"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20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Trout (Rainbow and Browns) Biomass Segment 1e Bear Creek </a:t>
            </a:r>
          </a:p>
        </c:rich>
      </c:tx>
      <c:layout>
        <c:manualLayout>
          <c:xMode val="edge"/>
          <c:yMode val="edge"/>
          <c:x val="0.24436384189600088"/>
          <c:y val="5.9071729957805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1900669325265"/>
          <c:y val="0.17018372703412069"/>
          <c:w val="0.86993314995277959"/>
          <c:h val="0.65682403623598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Analysis'!$A$9</c:f>
              <c:strCache>
                <c:ptCount val="1"/>
                <c:pt idx="0">
                  <c:v>Total Biomass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'Total Biomass Analysis'!$B$3:$Y$3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1994</c:v>
                </c:pt>
                <c:pt idx="5">
                  <c:v>1997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'Total Biomass Analysis'!$B$9:$Y$9</c:f>
              <c:numCache>
                <c:formatCode>0</c:formatCode>
                <c:ptCount val="24"/>
                <c:pt idx="0">
                  <c:v>535.79999999999995</c:v>
                </c:pt>
                <c:pt idx="1">
                  <c:v>514</c:v>
                </c:pt>
                <c:pt idx="2">
                  <c:v>189.89999999999998</c:v>
                </c:pt>
                <c:pt idx="3">
                  <c:v>461</c:v>
                </c:pt>
                <c:pt idx="4">
                  <c:v>507</c:v>
                </c:pt>
                <c:pt idx="5">
                  <c:v>295</c:v>
                </c:pt>
                <c:pt idx="6">
                  <c:v>535</c:v>
                </c:pt>
                <c:pt idx="7">
                  <c:v>758</c:v>
                </c:pt>
                <c:pt idx="8">
                  <c:v>629</c:v>
                </c:pt>
                <c:pt idx="9">
                  <c:v>629</c:v>
                </c:pt>
                <c:pt idx="10">
                  <c:v>560</c:v>
                </c:pt>
                <c:pt idx="11">
                  <c:v>529</c:v>
                </c:pt>
                <c:pt idx="12">
                  <c:v>726</c:v>
                </c:pt>
                <c:pt idx="13">
                  <c:v>929</c:v>
                </c:pt>
                <c:pt idx="14">
                  <c:v>618</c:v>
                </c:pt>
                <c:pt idx="15">
                  <c:v>748</c:v>
                </c:pt>
                <c:pt idx="16">
                  <c:v>733</c:v>
                </c:pt>
                <c:pt idx="17">
                  <c:v>778</c:v>
                </c:pt>
                <c:pt idx="18">
                  <c:v>815</c:v>
                </c:pt>
                <c:pt idx="19">
                  <c:v>536</c:v>
                </c:pt>
                <c:pt idx="20">
                  <c:v>503</c:v>
                </c:pt>
                <c:pt idx="21">
                  <c:v>358</c:v>
                </c:pt>
                <c:pt idx="22">
                  <c:v>595</c:v>
                </c:pt>
                <c:pt idx="23">
                  <c:v>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9-4A17-AC9B-B07B5912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4499584"/>
        <c:axId val="74501120"/>
      </c:barChart>
      <c:catAx>
        <c:axId val="7449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Pounds/Acre</a:t>
                </a:r>
              </a:p>
            </c:rich>
          </c:tx>
          <c:layout>
            <c:manualLayout>
              <c:xMode val="edge"/>
              <c:yMode val="edge"/>
              <c:x val="2.3648872684688797E-2"/>
              <c:y val="0.371309345825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Trout (Rainbow and Browns) Per Acre Segment 1e Bear Creek </a:t>
            </a:r>
          </a:p>
        </c:rich>
      </c:tx>
      <c:layout>
        <c:manualLayout>
          <c:xMode val="edge"/>
          <c:yMode val="edge"/>
          <c:x val="0.15669841269841284"/>
          <c:y val="4.147469252779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07997144573158"/>
          <c:y val="0.17972390670881938"/>
          <c:w val="0.84030496255733367"/>
          <c:h val="0.63133782613098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Analysis'!$A$36</c:f>
              <c:strCache>
                <c:ptCount val="1"/>
                <c:pt idx="0">
                  <c:v>average (5-S)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'Total Biomass Analysis'!$B$27:$Y$27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1994</c:v>
                </c:pt>
                <c:pt idx="5">
                  <c:v>1997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'Total Biomass Analysis'!$B$36:$Y$36</c:f>
              <c:numCache>
                <c:formatCode>General</c:formatCode>
                <c:ptCount val="24"/>
                <c:pt idx="0">
                  <c:v>918.25</c:v>
                </c:pt>
                <c:pt idx="1">
                  <c:v>799.5</c:v>
                </c:pt>
                <c:pt idx="2">
                  <c:v>527.5</c:v>
                </c:pt>
                <c:pt idx="3">
                  <c:v>585.4</c:v>
                </c:pt>
                <c:pt idx="4">
                  <c:v>558.6</c:v>
                </c:pt>
                <c:pt idx="5">
                  <c:v>466.33333333333331</c:v>
                </c:pt>
                <c:pt idx="6">
                  <c:v>325.2</c:v>
                </c:pt>
                <c:pt idx="7">
                  <c:v>762.33333333333337</c:v>
                </c:pt>
                <c:pt idx="8">
                  <c:v>780.66666666666663</c:v>
                </c:pt>
                <c:pt idx="9">
                  <c:v>423.4</c:v>
                </c:pt>
                <c:pt idx="10">
                  <c:v>640</c:v>
                </c:pt>
                <c:pt idx="11">
                  <c:v>872.6</c:v>
                </c:pt>
                <c:pt idx="12">
                  <c:v>1155</c:v>
                </c:pt>
                <c:pt idx="13">
                  <c:v>1225.2857142857142</c:v>
                </c:pt>
                <c:pt idx="14">
                  <c:v>684.14285714285711</c:v>
                </c:pt>
                <c:pt idx="15">
                  <c:v>1167.5714285714287</c:v>
                </c:pt>
                <c:pt idx="16">
                  <c:v>1080.8571428571429</c:v>
                </c:pt>
                <c:pt idx="17">
                  <c:v>1095.2857142857142</c:v>
                </c:pt>
                <c:pt idx="18">
                  <c:v>1301.8571428571429</c:v>
                </c:pt>
                <c:pt idx="19">
                  <c:v>692</c:v>
                </c:pt>
                <c:pt idx="20">
                  <c:v>660.83333333333337</c:v>
                </c:pt>
                <c:pt idx="21">
                  <c:v>426.66666666666669</c:v>
                </c:pt>
                <c:pt idx="22">
                  <c:v>650.83333333333337</c:v>
                </c:pt>
                <c:pt idx="23">
                  <c:v>719.8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1-4893-91FF-7774D1C9A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4493312"/>
        <c:axId val="75404416"/>
      </c:barChart>
      <c:catAx>
        <c:axId val="744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Total Trout Per Acre</a:t>
                </a:r>
              </a:p>
            </c:rich>
          </c:tx>
          <c:layout>
            <c:manualLayout>
              <c:xMode val="edge"/>
              <c:yMode val="edge"/>
              <c:x val="2.8517041430427253E-2"/>
              <c:y val="0.11520785708238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Segment 1e Total Trout Per Acre (Summation of Five Sample Sites/ Year)</a:t>
            </a:r>
          </a:p>
        </c:rich>
      </c:tx>
      <c:layout>
        <c:manualLayout>
          <c:xMode val="edge"/>
          <c:yMode val="edge"/>
          <c:x val="0.18406075321276491"/>
          <c:y val="3.9473684210526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41745730550331"/>
          <c:y val="0.14318982186050272"/>
          <c:w val="0.83301707779886169"/>
          <c:h val="0.67698890579853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Analysis'!$A$35</c:f>
              <c:strCache>
                <c:ptCount val="1"/>
                <c:pt idx="0">
                  <c:v>Total Trout (5-S)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'Total Biomass Analysis'!$B$27:$X$27</c:f>
              <c:numCache>
                <c:formatCode>General</c:formatCode>
                <c:ptCount val="2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1994</c:v>
                </c:pt>
                <c:pt idx="5">
                  <c:v>1997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'Total Biomass Analysis'!$B$35:$Y$35</c:f>
              <c:numCache>
                <c:formatCode>General</c:formatCode>
                <c:ptCount val="24"/>
                <c:pt idx="0">
                  <c:v>3673</c:v>
                </c:pt>
                <c:pt idx="1">
                  <c:v>3198</c:v>
                </c:pt>
                <c:pt idx="2">
                  <c:v>1055</c:v>
                </c:pt>
                <c:pt idx="3">
                  <c:v>2927</c:v>
                </c:pt>
                <c:pt idx="4">
                  <c:v>2793</c:v>
                </c:pt>
                <c:pt idx="5">
                  <c:v>1399</c:v>
                </c:pt>
                <c:pt idx="6">
                  <c:v>1626</c:v>
                </c:pt>
                <c:pt idx="7">
                  <c:v>2287</c:v>
                </c:pt>
                <c:pt idx="8">
                  <c:v>2342</c:v>
                </c:pt>
                <c:pt idx="9">
                  <c:v>2117</c:v>
                </c:pt>
                <c:pt idx="10">
                  <c:v>3200</c:v>
                </c:pt>
                <c:pt idx="11">
                  <c:v>4363</c:v>
                </c:pt>
                <c:pt idx="12">
                  <c:v>6189</c:v>
                </c:pt>
                <c:pt idx="13">
                  <c:v>6286</c:v>
                </c:pt>
                <c:pt idx="14">
                  <c:v>3336</c:v>
                </c:pt>
                <c:pt idx="15">
                  <c:v>5751</c:v>
                </c:pt>
                <c:pt idx="16">
                  <c:v>5477</c:v>
                </c:pt>
                <c:pt idx="17">
                  <c:v>6642</c:v>
                </c:pt>
                <c:pt idx="18">
                  <c:v>7122</c:v>
                </c:pt>
                <c:pt idx="19">
                  <c:v>2922</c:v>
                </c:pt>
                <c:pt idx="20">
                  <c:v>2542</c:v>
                </c:pt>
                <c:pt idx="21">
                  <c:v>1432</c:v>
                </c:pt>
                <c:pt idx="22">
                  <c:v>2548</c:v>
                </c:pt>
                <c:pt idx="23">
                  <c:v>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9-4FD2-A189-96363A80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499008"/>
        <c:axId val="75500544"/>
      </c:barChart>
      <c:catAx>
        <c:axId val="754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Trout Per Acre</a:t>
                </a:r>
              </a:p>
            </c:rich>
          </c:tx>
          <c:layout>
            <c:manualLayout>
              <c:xMode val="edge"/>
              <c:yMode val="edge"/>
              <c:x val="3.0360570922870991E-2"/>
              <c:y val="0.280703135792236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9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Trout Per Acre At Middle and Bottom of Bear Creek</a:t>
            </a:r>
          </a:p>
        </c:rich>
      </c:tx>
      <c:layout>
        <c:manualLayout>
          <c:xMode val="edge"/>
          <c:yMode val="edge"/>
          <c:x val="0.21401514117093831"/>
          <c:y val="3.9473684210526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25783147237491"/>
          <c:y val="0.15789541313482264"/>
          <c:w val="0.8257591030404835"/>
          <c:h val="0.6240843905425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Analysis'!$A$29</c:f>
              <c:strCache>
                <c:ptCount val="1"/>
                <c:pt idx="0">
                  <c:v>O’Fallon Park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'Total Biomass Analysis'!$B$27:$Y$27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1994</c:v>
                </c:pt>
                <c:pt idx="5">
                  <c:v>1997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'Total Biomass Analysis'!$B$29:$Y$29</c:f>
              <c:numCache>
                <c:formatCode>General</c:formatCode>
                <c:ptCount val="24"/>
                <c:pt idx="0">
                  <c:v>1327</c:v>
                </c:pt>
                <c:pt idx="1">
                  <c:v>1151</c:v>
                </c:pt>
                <c:pt idx="3">
                  <c:v>860</c:v>
                </c:pt>
                <c:pt idx="4">
                  <c:v>590</c:v>
                </c:pt>
                <c:pt idx="5">
                  <c:v>665</c:v>
                </c:pt>
                <c:pt idx="6">
                  <c:v>277</c:v>
                </c:pt>
                <c:pt idx="7">
                  <c:v>777</c:v>
                </c:pt>
                <c:pt idx="8">
                  <c:v>668</c:v>
                </c:pt>
                <c:pt idx="9">
                  <c:v>66</c:v>
                </c:pt>
                <c:pt idx="10">
                  <c:v>408</c:v>
                </c:pt>
                <c:pt idx="11">
                  <c:v>257</c:v>
                </c:pt>
                <c:pt idx="12">
                  <c:v>633</c:v>
                </c:pt>
                <c:pt idx="13">
                  <c:v>755</c:v>
                </c:pt>
                <c:pt idx="14">
                  <c:v>435</c:v>
                </c:pt>
                <c:pt idx="15">
                  <c:v>1064</c:v>
                </c:pt>
                <c:pt idx="16">
                  <c:v>821</c:v>
                </c:pt>
                <c:pt idx="17">
                  <c:v>1600</c:v>
                </c:pt>
                <c:pt idx="18">
                  <c:v>2028</c:v>
                </c:pt>
                <c:pt idx="19">
                  <c:v>609</c:v>
                </c:pt>
                <c:pt idx="20">
                  <c:v>701</c:v>
                </c:pt>
                <c:pt idx="21">
                  <c:v>285</c:v>
                </c:pt>
                <c:pt idx="22">
                  <c:v>713</c:v>
                </c:pt>
                <c:pt idx="23">
                  <c:v>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9-4E04-BE03-808CA500210A}"/>
            </c:ext>
          </c:extLst>
        </c:ser>
        <c:ser>
          <c:idx val="1"/>
          <c:order val="1"/>
          <c:tx>
            <c:strRef>
              <c:f>'Total Biomass Analysis'!$A$32</c:f>
              <c:strCache>
                <c:ptCount val="1"/>
                <c:pt idx="0">
                  <c:v>Morrison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'Total Biomass Analysis'!$B$27:$Y$27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1994</c:v>
                </c:pt>
                <c:pt idx="5">
                  <c:v>1997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2019</c:v>
                </c:pt>
              </c:numCache>
            </c:numRef>
          </c:cat>
          <c:val>
            <c:numRef>
              <c:f>'Total Biomass Analysis'!$B$32:$Y$32</c:f>
              <c:numCache>
                <c:formatCode>General</c:formatCode>
                <c:ptCount val="24"/>
                <c:pt idx="0">
                  <c:v>561</c:v>
                </c:pt>
                <c:pt idx="1">
                  <c:v>646</c:v>
                </c:pt>
                <c:pt idx="2">
                  <c:v>275</c:v>
                </c:pt>
                <c:pt idx="3">
                  <c:v>271</c:v>
                </c:pt>
                <c:pt idx="4">
                  <c:v>373</c:v>
                </c:pt>
                <c:pt idx="6">
                  <c:v>237</c:v>
                </c:pt>
                <c:pt idx="9">
                  <c:v>224</c:v>
                </c:pt>
                <c:pt idx="10">
                  <c:v>665</c:v>
                </c:pt>
                <c:pt idx="11">
                  <c:v>1190</c:v>
                </c:pt>
                <c:pt idx="12">
                  <c:v>1803</c:v>
                </c:pt>
                <c:pt idx="13">
                  <c:v>1182</c:v>
                </c:pt>
                <c:pt idx="14">
                  <c:v>536</c:v>
                </c:pt>
                <c:pt idx="15">
                  <c:v>1022</c:v>
                </c:pt>
                <c:pt idx="16">
                  <c:v>820</c:v>
                </c:pt>
                <c:pt idx="17">
                  <c:v>844</c:v>
                </c:pt>
                <c:pt idx="18">
                  <c:v>1119</c:v>
                </c:pt>
                <c:pt idx="20">
                  <c:v>606</c:v>
                </c:pt>
                <c:pt idx="21">
                  <c:v>397</c:v>
                </c:pt>
                <c:pt idx="22">
                  <c:v>644</c:v>
                </c:pt>
                <c:pt idx="23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9-4E04-BE03-808CA500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551872"/>
        <c:axId val="75553408"/>
      </c:barChart>
      <c:catAx>
        <c:axId val="755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Trout Per Acre</a:t>
                </a:r>
              </a:p>
            </c:rich>
          </c:tx>
          <c:layout>
            <c:manualLayout>
              <c:xMode val="edge"/>
              <c:yMode val="edge"/>
              <c:x val="2.8409115045590412E-2"/>
              <c:y val="0.2368430262006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5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Trout/ Acre Bear Creek</a:t>
            </a:r>
          </a:p>
        </c:rich>
      </c:tx>
      <c:layout>
        <c:manualLayout>
          <c:xMode val="edge"/>
          <c:yMode val="edge"/>
          <c:x val="0.38823737581381301"/>
          <c:y val="4.3090313571527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06803330019967"/>
          <c:y val="0.12676397692628255"/>
          <c:w val="0.77508816850636564"/>
          <c:h val="0.63651364610064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Biomass Analysis'!$AB$4</c:f>
              <c:strCache>
                <c:ptCount val="1"/>
                <c:pt idx="0">
                  <c:v>All Data per Year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'Total Biomass Analysis'!$AC$3:$AF$3</c:f>
              <c:strCache>
                <c:ptCount val="4"/>
                <c:pt idx="0">
                  <c:v>1988-2004 (1-5 sites/yr)</c:v>
                </c:pt>
                <c:pt idx="1">
                  <c:v>2005-2011 (7-sites)</c:v>
                </c:pt>
                <c:pt idx="2">
                  <c:v>2014-2019 After Flood (6-sites)</c:v>
                </c:pt>
                <c:pt idx="3">
                  <c:v>2015 High Flow (6-sites)</c:v>
                </c:pt>
              </c:strCache>
            </c:strRef>
          </c:cat>
          <c:val>
            <c:numRef>
              <c:f>'Total Biomass Analysis'!$AC$4:$AE$4</c:f>
              <c:numCache>
                <c:formatCode>#,##0</c:formatCode>
                <c:ptCount val="3"/>
                <c:pt idx="0">
                  <c:v>632.24489795918362</c:v>
                </c:pt>
                <c:pt idx="1">
                  <c:v>1101.4285714285713</c:v>
                </c:pt>
                <c:pt idx="2">
                  <c:v>626.93103448275861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E-42FD-92AB-7148877E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586944"/>
        <c:axId val="75609216"/>
      </c:barChart>
      <c:catAx>
        <c:axId val="7558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Trout/acre</a:t>
                </a:r>
              </a:p>
            </c:rich>
          </c:tx>
          <c:layout>
            <c:manualLayout>
              <c:xMode val="edge"/>
              <c:yMode val="edge"/>
              <c:x val="8.3400381297347739E-2"/>
              <c:y val="0.29004891101704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86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Keys-On-The-Green (Average = 946 Trout/Acre)</a:t>
            </a:r>
          </a:p>
        </c:rich>
      </c:tx>
      <c:layout>
        <c:manualLayout>
          <c:xMode val="edge"/>
          <c:yMode val="edge"/>
          <c:x val="0.18436956453697145"/>
          <c:y val="2.3894862604540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Analysis'!$A$33</c:f>
              <c:strCache>
                <c:ptCount val="1"/>
                <c:pt idx="0">
                  <c:v>Keys-On-The-Green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'Total Biomass Analysis'!$N$27:$Y$27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</c:numCache>
            </c:numRef>
          </c:cat>
          <c:val>
            <c:numRef>
              <c:f>'Total Biomass Analysis'!$N$33:$Y$33</c:f>
              <c:numCache>
                <c:formatCode>General</c:formatCode>
                <c:ptCount val="12"/>
                <c:pt idx="0">
                  <c:v>904</c:v>
                </c:pt>
                <c:pt idx="1">
                  <c:v>887</c:v>
                </c:pt>
                <c:pt idx="2">
                  <c:v>822</c:v>
                </c:pt>
                <c:pt idx="3">
                  <c:v>1386</c:v>
                </c:pt>
                <c:pt idx="4">
                  <c:v>1380</c:v>
                </c:pt>
                <c:pt idx="5">
                  <c:v>607</c:v>
                </c:pt>
                <c:pt idx="6">
                  <c:v>1328</c:v>
                </c:pt>
                <c:pt idx="7">
                  <c:v>428</c:v>
                </c:pt>
                <c:pt idx="8">
                  <c:v>776</c:v>
                </c:pt>
                <c:pt idx="9">
                  <c:v>685</c:v>
                </c:pt>
                <c:pt idx="10">
                  <c:v>712</c:v>
                </c:pt>
                <c:pt idx="11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A-4D6D-972A-918885FD2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830400"/>
        <c:axId val="75831936"/>
      </c:barChart>
      <c:catAx>
        <c:axId val="758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31936"/>
        <c:crosses val="autoZero"/>
        <c:auto val="1"/>
        <c:lblAlgn val="ctr"/>
        <c:lblOffset val="100"/>
        <c:noMultiLvlLbl val="0"/>
      </c:catAx>
      <c:valAx>
        <c:axId val="758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Trout Per Acre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3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Pounds of Fish per Acre of Stream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DOW Data Table'!$A$19:$A$21</c:f>
              <c:strCache>
                <c:ptCount val="3"/>
                <c:pt idx="0">
                  <c:v>Golden Willow</c:v>
                </c:pt>
              </c:strCache>
            </c:strRef>
          </c:tx>
          <c:invertIfNegative val="0"/>
          <c:cat>
            <c:strRef>
              <c:f>'2014 DOW Data Table'!$C$19:$C$20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'2014 DOW Data Table'!$E$19:$E$20</c:f>
              <c:numCache>
                <c:formatCode>General</c:formatCode>
                <c:ptCount val="2"/>
                <c:pt idx="0">
                  <c:v>70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C-4CAA-8E3D-B9EC9A0B534A}"/>
            </c:ext>
          </c:extLst>
        </c:ser>
        <c:ser>
          <c:idx val="1"/>
          <c:order val="1"/>
          <c:tx>
            <c:strRef>
              <c:f>'2014 DOW Data Table'!$A$22:$A$24</c:f>
              <c:strCache>
                <c:ptCount val="3"/>
                <c:pt idx="0">
                  <c:v>Dedisse Park</c:v>
                </c:pt>
              </c:strCache>
            </c:strRef>
          </c:tx>
          <c:invertIfNegative val="0"/>
          <c:val>
            <c:numRef>
              <c:f>'2014 DOW Data Table'!$E$22:$E$23</c:f>
              <c:numCache>
                <c:formatCode>General</c:formatCode>
                <c:ptCount val="2"/>
                <c:pt idx="0">
                  <c:v>42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C-4CAA-8E3D-B9EC9A0B534A}"/>
            </c:ext>
          </c:extLst>
        </c:ser>
        <c:ser>
          <c:idx val="2"/>
          <c:order val="2"/>
          <c:tx>
            <c:strRef>
              <c:f>'2014 DOW Data Table'!$A$25:$A$27</c:f>
              <c:strCache>
                <c:ptCount val="3"/>
                <c:pt idx="0">
                  <c:v>Downtown Evergreen</c:v>
                </c:pt>
              </c:strCache>
            </c:strRef>
          </c:tx>
          <c:invertIfNegative val="0"/>
          <c:val>
            <c:numRef>
              <c:f>'2014 DOW Data Table'!$E$25:$E$26</c:f>
              <c:numCache>
                <c:formatCode>General</c:formatCode>
                <c:ptCount val="2"/>
                <c:pt idx="0">
                  <c:v>101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C-4CAA-8E3D-B9EC9A0B534A}"/>
            </c:ext>
          </c:extLst>
        </c:ser>
        <c:ser>
          <c:idx val="3"/>
          <c:order val="3"/>
          <c:tx>
            <c:strRef>
              <c:f>'2014 DOW Data Table'!$A$28:$A$30</c:f>
              <c:strCache>
                <c:ptCount val="3"/>
                <c:pt idx="0">
                  <c:v>Bear Creek Cabins</c:v>
                </c:pt>
              </c:strCache>
            </c:strRef>
          </c:tx>
          <c:invertIfNegative val="0"/>
          <c:val>
            <c:numRef>
              <c:f>'2014 DOW Data Table'!$E$28:$E$29</c:f>
              <c:numCache>
                <c:formatCode>General</c:formatCode>
                <c:ptCount val="2"/>
                <c:pt idx="0">
                  <c:v>68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3C-4CAA-8E3D-B9EC9A0B534A}"/>
            </c:ext>
          </c:extLst>
        </c:ser>
        <c:ser>
          <c:idx val="4"/>
          <c:order val="4"/>
          <c:tx>
            <c:strRef>
              <c:f>'2014 DOW Data Table'!$A$31:$A$33</c:f>
              <c:strCache>
                <c:ptCount val="3"/>
                <c:pt idx="0">
                  <c:v>O'Fallon Park</c:v>
                </c:pt>
              </c:strCache>
            </c:strRef>
          </c:tx>
          <c:invertIfNegative val="0"/>
          <c:val>
            <c:numRef>
              <c:f>'2014 DOW Data Table'!$E$31:$E$32</c:f>
              <c:numCache>
                <c:formatCode>General</c:formatCode>
                <c:ptCount val="2"/>
                <c:pt idx="0">
                  <c:v>83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3C-4CAA-8E3D-B9EC9A0B534A}"/>
            </c:ext>
          </c:extLst>
        </c:ser>
        <c:ser>
          <c:idx val="5"/>
          <c:order val="5"/>
          <c:tx>
            <c:strRef>
              <c:f>'2014 DOW Data Table'!$A$34:$A$36</c:f>
              <c:strCache>
                <c:ptCount val="3"/>
                <c:pt idx="0">
                  <c:v>Lair O' the Bear </c:v>
                </c:pt>
              </c:strCache>
            </c:strRef>
          </c:tx>
          <c:invertIfNegative val="0"/>
          <c:val>
            <c:numRef>
              <c:f>'2014 DOW Data Table'!$E$34:$E$35</c:f>
              <c:numCache>
                <c:formatCode>General</c:formatCode>
                <c:ptCount val="2"/>
                <c:pt idx="0">
                  <c:v>127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3C-4CAA-8E3D-B9EC9A0B534A}"/>
            </c:ext>
          </c:extLst>
        </c:ser>
        <c:ser>
          <c:idx val="6"/>
          <c:order val="6"/>
          <c:tx>
            <c:strRef>
              <c:f>'2014 DOW Data Table'!$A$37:$A$39</c:f>
              <c:strCache>
                <c:ptCount val="3"/>
                <c:pt idx="0">
                  <c:v>Idledale</c:v>
                </c:pt>
              </c:strCache>
            </c:strRef>
          </c:tx>
          <c:invertIfNegative val="0"/>
          <c:val>
            <c:numRef>
              <c:f>'2014 DOW Data Table'!$E$37:$E$38</c:f>
              <c:numCache>
                <c:formatCode>General</c:formatCode>
                <c:ptCount val="2"/>
                <c:pt idx="0">
                  <c:v>127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3C-4CAA-8E3D-B9EC9A0B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1104"/>
        <c:axId val="112950272"/>
      </c:barChart>
      <c:catAx>
        <c:axId val="11243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950272"/>
        <c:crosses val="autoZero"/>
        <c:auto val="1"/>
        <c:lblAlgn val="ctr"/>
        <c:lblOffset val="100"/>
        <c:noMultiLvlLbl val="0"/>
      </c:catAx>
      <c:valAx>
        <c:axId val="11295027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1243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Downtown Evergreen (Average 811Trout/Acre)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Biomass Analysis'!$A$34</c:f>
              <c:strCache>
                <c:ptCount val="1"/>
                <c:pt idx="0">
                  <c:v>Downtown Evergreen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'Total Biomass Analysis'!$N$27:$X$27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'Total Biomass Analysis'!$N$34:$X$34</c:f>
              <c:numCache>
                <c:formatCode>General</c:formatCode>
                <c:ptCount val="11"/>
                <c:pt idx="0">
                  <c:v>992</c:v>
                </c:pt>
                <c:pt idx="1">
                  <c:v>1404</c:v>
                </c:pt>
                <c:pt idx="2">
                  <c:v>631</c:v>
                </c:pt>
                <c:pt idx="3">
                  <c:v>1036</c:v>
                </c:pt>
                <c:pt idx="4">
                  <c:v>709</c:v>
                </c:pt>
                <c:pt idx="5">
                  <c:v>418</c:v>
                </c:pt>
                <c:pt idx="6">
                  <c:v>663</c:v>
                </c:pt>
                <c:pt idx="7">
                  <c:v>802</c:v>
                </c:pt>
                <c:pt idx="8">
                  <c:v>647</c:v>
                </c:pt>
                <c:pt idx="9">
                  <c:v>443</c:v>
                </c:pt>
                <c:pt idx="1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3-4BC9-8345-4969F3F79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5852032"/>
        <c:axId val="75866112"/>
      </c:barChart>
      <c:catAx>
        <c:axId val="75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112"/>
        <c:crosses val="autoZero"/>
        <c:auto val="1"/>
        <c:lblAlgn val="ctr"/>
        <c:lblOffset val="100"/>
        <c:noMultiLvlLbl val="0"/>
      </c:catAx>
      <c:valAx>
        <c:axId val="758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Trout Per Acre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Distribution by Monitoring Station, Number of Brown Trout/acre (DOW Data)</a:t>
            </a:r>
          </a:p>
        </c:rich>
      </c:tx>
      <c:layout>
        <c:manualLayout>
          <c:xMode val="edge"/>
          <c:yMode val="edge"/>
          <c:x val="0.2377851396624211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84539586276062E-2"/>
          <c:y val="0.12676056338028169"/>
          <c:w val="0.9012700142076856"/>
          <c:h val="0.728873239436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Trends'!$A$7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Trends'!$B$8:$Y$8</c:f>
              <c:numCache>
                <c:formatCode>General</c:formatCode>
                <c:ptCount val="24"/>
                <c:pt idx="17">
                  <c:v>855</c:v>
                </c:pt>
                <c:pt idx="18">
                  <c:v>1121</c:v>
                </c:pt>
                <c:pt idx="19">
                  <c:v>588</c:v>
                </c:pt>
                <c:pt idx="20">
                  <c:v>899</c:v>
                </c:pt>
                <c:pt idx="21">
                  <c:v>539</c:v>
                </c:pt>
                <c:pt idx="22">
                  <c:v>376</c:v>
                </c:pt>
                <c:pt idx="2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E-4054-A31D-53FA1AD74F0D}"/>
            </c:ext>
          </c:extLst>
        </c:ser>
        <c:ser>
          <c:idx val="1"/>
          <c:order val="1"/>
          <c:tx>
            <c:strRef>
              <c:f>'Brown Trout Year Trends'!$A$8</c:f>
              <c:strCache>
                <c:ptCount val="1"/>
                <c:pt idx="0">
                  <c:v>Evergreen Downtown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Trends'!$B$8:$Y$8</c:f>
              <c:numCache>
                <c:formatCode>General</c:formatCode>
                <c:ptCount val="24"/>
                <c:pt idx="17">
                  <c:v>855</c:v>
                </c:pt>
                <c:pt idx="18">
                  <c:v>1121</c:v>
                </c:pt>
                <c:pt idx="19">
                  <c:v>588</c:v>
                </c:pt>
                <c:pt idx="20">
                  <c:v>899</c:v>
                </c:pt>
                <c:pt idx="21">
                  <c:v>539</c:v>
                </c:pt>
                <c:pt idx="22">
                  <c:v>376</c:v>
                </c:pt>
                <c:pt idx="2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E-4054-A31D-53FA1AD74F0D}"/>
            </c:ext>
          </c:extLst>
        </c:ser>
        <c:ser>
          <c:idx val="2"/>
          <c:order val="2"/>
          <c:tx>
            <c:strRef>
              <c:f>'Brown Trout Year Trends'!$A$9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FF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Trends'!$B$9:$Y$9</c:f>
              <c:numCache>
                <c:formatCode>General</c:formatCode>
                <c:ptCount val="24"/>
                <c:pt idx="2">
                  <c:v>284</c:v>
                </c:pt>
                <c:pt idx="3">
                  <c:v>416</c:v>
                </c:pt>
                <c:pt idx="6">
                  <c:v>425</c:v>
                </c:pt>
                <c:pt idx="11">
                  <c:v>585</c:v>
                </c:pt>
                <c:pt idx="12">
                  <c:v>855</c:v>
                </c:pt>
                <c:pt idx="13">
                  <c:v>1098</c:v>
                </c:pt>
                <c:pt idx="14">
                  <c:v>528</c:v>
                </c:pt>
                <c:pt idx="15">
                  <c:v>390</c:v>
                </c:pt>
                <c:pt idx="16">
                  <c:v>474</c:v>
                </c:pt>
                <c:pt idx="17">
                  <c:v>562</c:v>
                </c:pt>
                <c:pt idx="18">
                  <c:v>902</c:v>
                </c:pt>
                <c:pt idx="19">
                  <c:v>644</c:v>
                </c:pt>
                <c:pt idx="20">
                  <c:v>738</c:v>
                </c:pt>
                <c:pt idx="21">
                  <c:v>703</c:v>
                </c:pt>
                <c:pt idx="22">
                  <c:v>941</c:v>
                </c:pt>
                <c:pt idx="23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E-4054-A31D-53FA1AD74F0D}"/>
            </c:ext>
          </c:extLst>
        </c:ser>
        <c:ser>
          <c:idx val="3"/>
          <c:order val="3"/>
          <c:tx>
            <c:strRef>
              <c:f>'Brown Trout Year Trends'!$A$10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Trends'!$B$10:$Y$10</c:f>
              <c:numCache>
                <c:formatCode>General</c:formatCode>
                <c:ptCount val="24"/>
                <c:pt idx="0">
                  <c:v>103</c:v>
                </c:pt>
                <c:pt idx="1">
                  <c:v>260</c:v>
                </c:pt>
                <c:pt idx="3">
                  <c:v>320</c:v>
                </c:pt>
                <c:pt idx="6">
                  <c:v>180</c:v>
                </c:pt>
                <c:pt idx="9">
                  <c:v>356</c:v>
                </c:pt>
                <c:pt idx="11">
                  <c:v>201</c:v>
                </c:pt>
                <c:pt idx="12">
                  <c:v>554</c:v>
                </c:pt>
                <c:pt idx="13">
                  <c:v>368</c:v>
                </c:pt>
                <c:pt idx="14">
                  <c:v>66</c:v>
                </c:pt>
                <c:pt idx="15">
                  <c:v>113</c:v>
                </c:pt>
                <c:pt idx="16">
                  <c:v>92</c:v>
                </c:pt>
                <c:pt idx="17">
                  <c:v>538</c:v>
                </c:pt>
                <c:pt idx="18">
                  <c:v>638</c:v>
                </c:pt>
                <c:pt idx="19">
                  <c:v>491</c:v>
                </c:pt>
                <c:pt idx="20">
                  <c:v>939</c:v>
                </c:pt>
                <c:pt idx="21">
                  <c:v>770</c:v>
                </c:pt>
                <c:pt idx="22">
                  <c:v>1550</c:v>
                </c:pt>
                <c:pt idx="23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6E-4054-A31D-53FA1AD74F0D}"/>
            </c:ext>
          </c:extLst>
        </c:ser>
        <c:ser>
          <c:idx val="4"/>
          <c:order val="4"/>
          <c:tx>
            <c:strRef>
              <c:f>'Brown Trout Year Trends'!$A$11</c:f>
              <c:strCache>
                <c:ptCount val="1"/>
                <c:pt idx="0">
                  <c:v>Lair O' Bear</c:v>
                </c:pt>
              </c:strCache>
            </c:strRef>
          </c:tx>
          <c:spPr>
            <a:solidFill>
              <a:srgbClr val="660066"/>
            </a:solidFill>
            <a:ln w="25400">
              <a:solidFill>
                <a:srgbClr val="80008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Trends'!$B$11:$Y$11</c:f>
              <c:numCache>
                <c:formatCode>General</c:formatCode>
                <c:ptCount val="24"/>
                <c:pt idx="0">
                  <c:v>71</c:v>
                </c:pt>
                <c:pt idx="1">
                  <c:v>88</c:v>
                </c:pt>
                <c:pt idx="3">
                  <c:v>143</c:v>
                </c:pt>
                <c:pt idx="6">
                  <c:v>98</c:v>
                </c:pt>
                <c:pt idx="9">
                  <c:v>244</c:v>
                </c:pt>
                <c:pt idx="11">
                  <c:v>96</c:v>
                </c:pt>
                <c:pt idx="12">
                  <c:v>325</c:v>
                </c:pt>
                <c:pt idx="13">
                  <c:v>309</c:v>
                </c:pt>
                <c:pt idx="14">
                  <c:v>463</c:v>
                </c:pt>
                <c:pt idx="15">
                  <c:v>333</c:v>
                </c:pt>
                <c:pt idx="16">
                  <c:v>943</c:v>
                </c:pt>
                <c:pt idx="17">
                  <c:v>1155</c:v>
                </c:pt>
                <c:pt idx="18">
                  <c:v>1449</c:v>
                </c:pt>
                <c:pt idx="19">
                  <c:v>841</c:v>
                </c:pt>
                <c:pt idx="20">
                  <c:v>1091</c:v>
                </c:pt>
                <c:pt idx="21">
                  <c:v>1380</c:v>
                </c:pt>
                <c:pt idx="22">
                  <c:v>1328</c:v>
                </c:pt>
                <c:pt idx="23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6E-4054-A31D-53FA1AD74F0D}"/>
            </c:ext>
          </c:extLst>
        </c:ser>
        <c:ser>
          <c:idx val="5"/>
          <c:order val="5"/>
          <c:tx>
            <c:strRef>
              <c:f>'Brown Trout Year Trends'!$A$12</c:f>
              <c:strCache>
                <c:ptCount val="1"/>
                <c:pt idx="0">
                  <c:v>Idledale</c:v>
                </c:pt>
              </c:strCache>
            </c:strRef>
          </c:tx>
          <c:spPr>
            <a:solidFill>
              <a:srgbClr val="FF808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Trends'!$B$12:$Y$12</c:f>
              <c:numCache>
                <c:formatCode>General</c:formatCode>
                <c:ptCount val="24"/>
                <c:pt idx="0">
                  <c:v>20</c:v>
                </c:pt>
                <c:pt idx="1">
                  <c:v>4</c:v>
                </c:pt>
                <c:pt idx="3">
                  <c:v>55</c:v>
                </c:pt>
                <c:pt idx="6">
                  <c:v>83</c:v>
                </c:pt>
                <c:pt idx="9">
                  <c:v>245</c:v>
                </c:pt>
                <c:pt idx="11">
                  <c:v>82</c:v>
                </c:pt>
                <c:pt idx="14">
                  <c:v>640</c:v>
                </c:pt>
                <c:pt idx="15">
                  <c:v>535</c:v>
                </c:pt>
                <c:pt idx="16">
                  <c:v>662</c:v>
                </c:pt>
                <c:pt idx="17">
                  <c:v>1016</c:v>
                </c:pt>
                <c:pt idx="18">
                  <c:v>1229</c:v>
                </c:pt>
                <c:pt idx="19">
                  <c:v>520</c:v>
                </c:pt>
                <c:pt idx="20">
                  <c:v>829</c:v>
                </c:pt>
                <c:pt idx="21">
                  <c:v>1025</c:v>
                </c:pt>
                <c:pt idx="22">
                  <c:v>1224</c:v>
                </c:pt>
                <c:pt idx="23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E-4054-A31D-53FA1AD74F0D}"/>
            </c:ext>
          </c:extLst>
        </c:ser>
        <c:ser>
          <c:idx val="6"/>
          <c:order val="6"/>
          <c:tx>
            <c:strRef>
              <c:f>'Brown Trout Year Trends'!$A$13</c:f>
              <c:strCache>
                <c:ptCount val="1"/>
                <c:pt idx="0">
                  <c:v>Morrison Park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Trends'!$B$13:$Y$13</c:f>
              <c:numCache>
                <c:formatCode>General</c:formatCode>
                <c:ptCount val="24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65</c:v>
                </c:pt>
                <c:pt idx="6">
                  <c:v>43</c:v>
                </c:pt>
                <c:pt idx="11">
                  <c:v>72</c:v>
                </c:pt>
                <c:pt idx="14">
                  <c:v>224</c:v>
                </c:pt>
                <c:pt idx="15">
                  <c:v>359</c:v>
                </c:pt>
                <c:pt idx="16">
                  <c:v>702</c:v>
                </c:pt>
                <c:pt idx="17">
                  <c:v>1075</c:v>
                </c:pt>
                <c:pt idx="18">
                  <c:v>675</c:v>
                </c:pt>
                <c:pt idx="19">
                  <c:v>517</c:v>
                </c:pt>
                <c:pt idx="20">
                  <c:v>559</c:v>
                </c:pt>
                <c:pt idx="21">
                  <c:v>693</c:v>
                </c:pt>
                <c:pt idx="22">
                  <c:v>752</c:v>
                </c:pt>
                <c:pt idx="23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6E-4054-A31D-53FA1AD74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12928"/>
        <c:axId val="75912320"/>
      </c:barChart>
      <c:catAx>
        <c:axId val="760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9123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1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80707594477526E-2"/>
          <c:y val="0.27347417840375587"/>
          <c:w val="0.41043765870729576"/>
          <c:h val="0.21830985915493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Density by Monitoring Station, Pounds Brown Trout Per Acre (DOW Data)</a:t>
            </a:r>
          </a:p>
        </c:rich>
      </c:tx>
      <c:layout>
        <c:manualLayout>
          <c:xMode val="edge"/>
          <c:yMode val="edge"/>
          <c:x val="0.24483132269016841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329545454545456E-2"/>
          <c:y val="0.14661654135338345"/>
          <c:w val="0.89204545454545658"/>
          <c:h val="0.6992481203007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Trends'!$A$20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Trends'!$B$20:$Y$20</c:f>
              <c:numCache>
                <c:formatCode>General</c:formatCode>
                <c:ptCount val="24"/>
                <c:pt idx="17">
                  <c:v>101</c:v>
                </c:pt>
                <c:pt idx="18">
                  <c:v>71</c:v>
                </c:pt>
                <c:pt idx="19">
                  <c:v>65</c:v>
                </c:pt>
                <c:pt idx="20">
                  <c:v>87</c:v>
                </c:pt>
                <c:pt idx="21">
                  <c:v>69</c:v>
                </c:pt>
                <c:pt idx="22">
                  <c:v>43</c:v>
                </c:pt>
                <c:pt idx="2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F-44FB-A1FA-E539BD4950C7}"/>
            </c:ext>
          </c:extLst>
        </c:ser>
        <c:ser>
          <c:idx val="1"/>
          <c:order val="1"/>
          <c:tx>
            <c:strRef>
              <c:f>'Brown Trout Year Trends'!$A$21</c:f>
              <c:strCache>
                <c:ptCount val="1"/>
                <c:pt idx="0">
                  <c:v>Evergreen Downtown 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Trends'!$B$21:$Y$21</c:f>
              <c:numCache>
                <c:formatCode>General</c:formatCode>
                <c:ptCount val="24"/>
                <c:pt idx="17">
                  <c:v>177</c:v>
                </c:pt>
                <c:pt idx="18">
                  <c:v>233</c:v>
                </c:pt>
                <c:pt idx="19">
                  <c:v>171</c:v>
                </c:pt>
                <c:pt idx="20">
                  <c:v>161</c:v>
                </c:pt>
                <c:pt idx="21">
                  <c:v>141</c:v>
                </c:pt>
                <c:pt idx="22">
                  <c:v>62</c:v>
                </c:pt>
                <c:pt idx="2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F-44FB-A1FA-E539BD4950C7}"/>
            </c:ext>
          </c:extLst>
        </c:ser>
        <c:ser>
          <c:idx val="2"/>
          <c:order val="2"/>
          <c:tx>
            <c:strRef>
              <c:f>'Brown Trout Year Trends'!$A$22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rgbClr val="FFFFCC"/>
            </a:solidFill>
            <a:ln w="38100">
              <a:solidFill>
                <a:srgbClr val="FFFF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Trends'!$B$22:$Y$22</c:f>
              <c:numCache>
                <c:formatCode>General</c:formatCode>
                <c:ptCount val="24"/>
                <c:pt idx="2">
                  <c:v>48</c:v>
                </c:pt>
                <c:pt idx="3">
                  <c:v>75</c:v>
                </c:pt>
                <c:pt idx="6">
                  <c:v>74</c:v>
                </c:pt>
                <c:pt idx="11">
                  <c:v>159</c:v>
                </c:pt>
                <c:pt idx="12">
                  <c:v>277</c:v>
                </c:pt>
                <c:pt idx="13">
                  <c:v>268</c:v>
                </c:pt>
                <c:pt idx="14">
                  <c:v>61</c:v>
                </c:pt>
                <c:pt idx="15">
                  <c:v>86</c:v>
                </c:pt>
                <c:pt idx="16">
                  <c:v>101</c:v>
                </c:pt>
                <c:pt idx="17">
                  <c:v>83</c:v>
                </c:pt>
                <c:pt idx="18">
                  <c:v>136</c:v>
                </c:pt>
                <c:pt idx="19">
                  <c:v>115</c:v>
                </c:pt>
                <c:pt idx="20">
                  <c:v>116</c:v>
                </c:pt>
                <c:pt idx="21">
                  <c:v>116</c:v>
                </c:pt>
                <c:pt idx="22">
                  <c:v>102</c:v>
                </c:pt>
                <c:pt idx="2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F-44FB-A1FA-E539BD4950C7}"/>
            </c:ext>
          </c:extLst>
        </c:ser>
        <c:ser>
          <c:idx val="3"/>
          <c:order val="3"/>
          <c:tx>
            <c:strRef>
              <c:f>'Brown Trout Year Trends'!$A$23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rgbClr val="CCFFFF"/>
            </a:solidFill>
            <a:ln w="381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Trends'!$B$23:$Y$23</c:f>
              <c:numCache>
                <c:formatCode>General</c:formatCode>
                <c:ptCount val="24"/>
                <c:pt idx="0">
                  <c:v>11</c:v>
                </c:pt>
                <c:pt idx="1">
                  <c:v>23</c:v>
                </c:pt>
                <c:pt idx="3">
                  <c:v>42</c:v>
                </c:pt>
                <c:pt idx="6">
                  <c:v>33</c:v>
                </c:pt>
                <c:pt idx="9">
                  <c:v>64</c:v>
                </c:pt>
                <c:pt idx="11">
                  <c:v>55</c:v>
                </c:pt>
                <c:pt idx="12">
                  <c:v>147</c:v>
                </c:pt>
                <c:pt idx="13">
                  <c:v>108</c:v>
                </c:pt>
                <c:pt idx="14">
                  <c:v>15</c:v>
                </c:pt>
                <c:pt idx="15">
                  <c:v>39</c:v>
                </c:pt>
                <c:pt idx="16">
                  <c:v>12</c:v>
                </c:pt>
                <c:pt idx="17">
                  <c:v>38</c:v>
                </c:pt>
                <c:pt idx="18">
                  <c:v>108</c:v>
                </c:pt>
                <c:pt idx="19">
                  <c:v>89</c:v>
                </c:pt>
                <c:pt idx="20">
                  <c:v>123</c:v>
                </c:pt>
                <c:pt idx="21">
                  <c:v>128</c:v>
                </c:pt>
                <c:pt idx="22">
                  <c:v>160</c:v>
                </c:pt>
                <c:pt idx="23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F-44FB-A1FA-E539BD4950C7}"/>
            </c:ext>
          </c:extLst>
        </c:ser>
        <c:ser>
          <c:idx val="4"/>
          <c:order val="4"/>
          <c:tx>
            <c:strRef>
              <c:f>'Brown Trout Year Trends'!$A$24</c:f>
              <c:strCache>
                <c:ptCount val="1"/>
                <c:pt idx="0">
                  <c:v>Lair O' Bear</c:v>
                </c:pt>
              </c:strCache>
            </c:strRef>
          </c:tx>
          <c:spPr>
            <a:solidFill>
              <a:srgbClr val="660066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Trends'!$B$24:$Y$24</c:f>
              <c:numCache>
                <c:formatCode>General</c:formatCode>
                <c:ptCount val="24"/>
                <c:pt idx="0">
                  <c:v>7</c:v>
                </c:pt>
                <c:pt idx="1">
                  <c:v>11</c:v>
                </c:pt>
                <c:pt idx="3">
                  <c:v>17</c:v>
                </c:pt>
                <c:pt idx="6">
                  <c:v>34</c:v>
                </c:pt>
                <c:pt idx="9">
                  <c:v>64</c:v>
                </c:pt>
                <c:pt idx="11">
                  <c:v>4</c:v>
                </c:pt>
                <c:pt idx="12">
                  <c:v>74</c:v>
                </c:pt>
                <c:pt idx="13">
                  <c:v>132</c:v>
                </c:pt>
                <c:pt idx="14">
                  <c:v>151</c:v>
                </c:pt>
                <c:pt idx="15">
                  <c:v>122</c:v>
                </c:pt>
                <c:pt idx="16">
                  <c:v>85</c:v>
                </c:pt>
                <c:pt idx="17">
                  <c:v>137</c:v>
                </c:pt>
                <c:pt idx="18">
                  <c:v>226</c:v>
                </c:pt>
                <c:pt idx="19">
                  <c:v>148</c:v>
                </c:pt>
                <c:pt idx="20">
                  <c:v>150</c:v>
                </c:pt>
                <c:pt idx="21">
                  <c:v>176</c:v>
                </c:pt>
                <c:pt idx="22">
                  <c:v>170</c:v>
                </c:pt>
                <c:pt idx="23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1F-44FB-A1FA-E539BD4950C7}"/>
            </c:ext>
          </c:extLst>
        </c:ser>
        <c:ser>
          <c:idx val="5"/>
          <c:order val="5"/>
          <c:tx>
            <c:strRef>
              <c:f>'Brown Trout Year Trends'!$A$25</c:f>
              <c:strCache>
                <c:ptCount val="1"/>
                <c:pt idx="0">
                  <c:v>Idledale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Trends'!$B$25:$Y$25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3">
                  <c:v>12</c:v>
                </c:pt>
                <c:pt idx="6">
                  <c:v>20</c:v>
                </c:pt>
                <c:pt idx="9">
                  <c:v>40</c:v>
                </c:pt>
                <c:pt idx="11">
                  <c:v>35</c:v>
                </c:pt>
                <c:pt idx="14">
                  <c:v>296</c:v>
                </c:pt>
                <c:pt idx="15">
                  <c:v>116</c:v>
                </c:pt>
                <c:pt idx="16">
                  <c:v>92</c:v>
                </c:pt>
                <c:pt idx="17">
                  <c:v>130</c:v>
                </c:pt>
                <c:pt idx="18">
                  <c:v>147</c:v>
                </c:pt>
                <c:pt idx="19">
                  <c:v>89</c:v>
                </c:pt>
                <c:pt idx="20">
                  <c:v>124</c:v>
                </c:pt>
                <c:pt idx="21">
                  <c:v>133</c:v>
                </c:pt>
                <c:pt idx="22">
                  <c:v>156</c:v>
                </c:pt>
                <c:pt idx="23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F-44FB-A1FA-E539BD4950C7}"/>
            </c:ext>
          </c:extLst>
        </c:ser>
        <c:ser>
          <c:idx val="6"/>
          <c:order val="6"/>
          <c:tx>
            <c:strRef>
              <c:f>'Brown Trout Year Trends'!$A$26</c:f>
              <c:strCache>
                <c:ptCount val="1"/>
                <c:pt idx="0">
                  <c:v>Morrison Park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'Brown Trout Year Trends'!$B$16:$Y$16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'Brown Trout Year Trends'!$B$26:$Y$26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6">
                  <c:v>5</c:v>
                </c:pt>
                <c:pt idx="11">
                  <c:v>34</c:v>
                </c:pt>
                <c:pt idx="14">
                  <c:v>23</c:v>
                </c:pt>
                <c:pt idx="15">
                  <c:v>54</c:v>
                </c:pt>
                <c:pt idx="16">
                  <c:v>47</c:v>
                </c:pt>
                <c:pt idx="17">
                  <c:v>142</c:v>
                </c:pt>
                <c:pt idx="18">
                  <c:v>69</c:v>
                </c:pt>
                <c:pt idx="19">
                  <c:v>76</c:v>
                </c:pt>
                <c:pt idx="20">
                  <c:v>55</c:v>
                </c:pt>
                <c:pt idx="21">
                  <c:v>68</c:v>
                </c:pt>
                <c:pt idx="22">
                  <c:v>86</c:v>
                </c:pt>
                <c:pt idx="2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1F-44FB-A1FA-E539BD495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31488"/>
        <c:axId val="76033024"/>
      </c:barChart>
      <c:catAx>
        <c:axId val="760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3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Pounds/Ac</a:t>
                </a:r>
              </a:p>
            </c:rich>
          </c:tx>
          <c:layout>
            <c:manualLayout>
              <c:xMode val="edge"/>
              <c:yMode val="edge"/>
              <c:x val="2.2727357857026377E-2"/>
              <c:y val="0.37969924812030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3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7484729546421"/>
          <c:y val="0.25689223057644112"/>
          <c:w val="0.40767046321044925"/>
          <c:h val="0.22556390977443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BrownTrout Bear Creek (All Stations Monitored)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80702766624218E-2"/>
          <c:y val="0.10075614987306312"/>
          <c:w val="0.94113206690227913"/>
          <c:h val="0.71092024089684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'Brown Trout Year Trends'!$B$3:$AD$3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2019</c:v>
                </c:pt>
              </c:numCache>
            </c:numRef>
          </c:cat>
          <c:val>
            <c:numRef>
              <c:f>'Brown Trout Year Trends'!$B$14:$AD$14</c:f>
              <c:numCache>
                <c:formatCode>0</c:formatCode>
                <c:ptCount val="29"/>
                <c:pt idx="0">
                  <c:v>49</c:v>
                </c:pt>
                <c:pt idx="1">
                  <c:v>91</c:v>
                </c:pt>
                <c:pt idx="2">
                  <c:v>146.5</c:v>
                </c:pt>
                <c:pt idx="3">
                  <c:v>199.8</c:v>
                </c:pt>
                <c:pt idx="6">
                  <c:v>165.8</c:v>
                </c:pt>
                <c:pt idx="9">
                  <c:v>281.66666666666669</c:v>
                </c:pt>
                <c:pt idx="11">
                  <c:v>207.2</c:v>
                </c:pt>
                <c:pt idx="12">
                  <c:v>578</c:v>
                </c:pt>
                <c:pt idx="13">
                  <c:v>591.66666666666663</c:v>
                </c:pt>
                <c:pt idx="14">
                  <c:v>384.2</c:v>
                </c:pt>
                <c:pt idx="15">
                  <c:v>346</c:v>
                </c:pt>
                <c:pt idx="16">
                  <c:v>574.6</c:v>
                </c:pt>
                <c:pt idx="17">
                  <c:v>869.57142857142856</c:v>
                </c:pt>
                <c:pt idx="18">
                  <c:v>974.14285714285711</c:v>
                </c:pt>
                <c:pt idx="19">
                  <c:v>619.625</c:v>
                </c:pt>
                <c:pt idx="20">
                  <c:v>857</c:v>
                </c:pt>
                <c:pt idx="21">
                  <c:v>900.75</c:v>
                </c:pt>
                <c:pt idx="22">
                  <c:v>864.625</c:v>
                </c:pt>
                <c:pt idx="23">
                  <c:v>1202.8571428571429</c:v>
                </c:pt>
                <c:pt idx="24">
                  <c:v>528.5</c:v>
                </c:pt>
                <c:pt idx="25">
                  <c:v>567</c:v>
                </c:pt>
                <c:pt idx="26">
                  <c:v>381.66666666666669</c:v>
                </c:pt>
                <c:pt idx="27">
                  <c:v>586.33333333333337</c:v>
                </c:pt>
                <c:pt idx="28">
                  <c:v>657.8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1-4970-B3F5-781BA180FD1F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'Brown Trout Year Trends'!$B$3:$AD$3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2019</c:v>
                </c:pt>
              </c:numCache>
            </c:numRef>
          </c:cat>
          <c:val>
            <c:numRef>
              <c:f>'Brown Trout Year Trends'!$B$27:$AD$27</c:f>
              <c:numCache>
                <c:formatCode>0</c:formatCode>
                <c:ptCount val="29"/>
                <c:pt idx="0">
                  <c:v>5.75</c:v>
                </c:pt>
                <c:pt idx="1">
                  <c:v>9.5</c:v>
                </c:pt>
                <c:pt idx="2">
                  <c:v>25</c:v>
                </c:pt>
                <c:pt idx="3">
                  <c:v>29.8</c:v>
                </c:pt>
                <c:pt idx="6">
                  <c:v>33.200000000000003</c:v>
                </c:pt>
                <c:pt idx="9">
                  <c:v>56</c:v>
                </c:pt>
                <c:pt idx="11">
                  <c:v>57.4</c:v>
                </c:pt>
                <c:pt idx="12">
                  <c:v>166</c:v>
                </c:pt>
                <c:pt idx="13">
                  <c:v>169.33333333333334</c:v>
                </c:pt>
                <c:pt idx="14">
                  <c:v>109.2</c:v>
                </c:pt>
                <c:pt idx="15">
                  <c:v>83.4</c:v>
                </c:pt>
                <c:pt idx="16">
                  <c:v>67.400000000000006</c:v>
                </c:pt>
                <c:pt idx="17">
                  <c:v>115.42857142857143</c:v>
                </c:pt>
                <c:pt idx="18">
                  <c:v>141.42857142857142</c:v>
                </c:pt>
                <c:pt idx="19">
                  <c:v>105</c:v>
                </c:pt>
                <c:pt idx="20">
                  <c:v>136.11111111111111</c:v>
                </c:pt>
                <c:pt idx="21">
                  <c:v>115.75</c:v>
                </c:pt>
                <c:pt idx="22">
                  <c:v>104</c:v>
                </c:pt>
                <c:pt idx="23">
                  <c:v>132.85714285714286</c:v>
                </c:pt>
                <c:pt idx="24">
                  <c:v>91.333333333333329</c:v>
                </c:pt>
                <c:pt idx="25">
                  <c:v>102</c:v>
                </c:pt>
                <c:pt idx="26">
                  <c:v>83.666666666666671</c:v>
                </c:pt>
                <c:pt idx="27">
                  <c:v>131.83333333333334</c:v>
                </c:pt>
                <c:pt idx="28">
                  <c:v>116.4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1-4970-B3F5-781BA180F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096256"/>
        <c:axId val="76097792"/>
      </c:barChart>
      <c:catAx>
        <c:axId val="7609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7792"/>
        <c:crosses val="autoZero"/>
        <c:auto val="1"/>
        <c:lblAlgn val="ctr"/>
        <c:lblOffset val="100"/>
        <c:noMultiLvlLbl val="0"/>
      </c:catAx>
      <c:valAx>
        <c:axId val="760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Cabin</a:t>
            </a:r>
          </a:p>
        </c:rich>
      </c:tx>
      <c:layout>
        <c:manualLayout>
          <c:xMode val="edge"/>
          <c:yMode val="edge"/>
          <c:x val="0.494639836687080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701449701964824"/>
          <c:y val="0.11056132002191325"/>
          <c:w val="0.81896704377766849"/>
          <c:h val="0.68861546512293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Trends'!$M$9:$AD$9</c:f>
              <c:numCache>
                <c:formatCode>General</c:formatCode>
                <c:ptCount val="18"/>
                <c:pt idx="0">
                  <c:v>585</c:v>
                </c:pt>
                <c:pt idx="1">
                  <c:v>855</c:v>
                </c:pt>
                <c:pt idx="2">
                  <c:v>1098</c:v>
                </c:pt>
                <c:pt idx="3">
                  <c:v>528</c:v>
                </c:pt>
                <c:pt idx="4">
                  <c:v>390</c:v>
                </c:pt>
                <c:pt idx="5">
                  <c:v>474</c:v>
                </c:pt>
                <c:pt idx="6">
                  <c:v>562</c:v>
                </c:pt>
                <c:pt idx="7">
                  <c:v>902</c:v>
                </c:pt>
                <c:pt idx="8">
                  <c:v>644</c:v>
                </c:pt>
                <c:pt idx="9">
                  <c:v>738</c:v>
                </c:pt>
                <c:pt idx="10">
                  <c:v>703</c:v>
                </c:pt>
                <c:pt idx="11">
                  <c:v>941</c:v>
                </c:pt>
                <c:pt idx="12">
                  <c:v>954</c:v>
                </c:pt>
                <c:pt idx="13">
                  <c:v>764</c:v>
                </c:pt>
                <c:pt idx="14">
                  <c:v>474</c:v>
                </c:pt>
                <c:pt idx="15">
                  <c:v>290</c:v>
                </c:pt>
                <c:pt idx="17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0-42F7-AD2D-2F438E8F4E51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Trends'!$M$22:$AD$22</c:f>
              <c:numCache>
                <c:formatCode>General</c:formatCode>
                <c:ptCount val="18"/>
                <c:pt idx="0">
                  <c:v>159</c:v>
                </c:pt>
                <c:pt idx="1">
                  <c:v>277</c:v>
                </c:pt>
                <c:pt idx="2">
                  <c:v>268</c:v>
                </c:pt>
                <c:pt idx="3">
                  <c:v>61</c:v>
                </c:pt>
                <c:pt idx="4">
                  <c:v>86</c:v>
                </c:pt>
                <c:pt idx="5">
                  <c:v>101</c:v>
                </c:pt>
                <c:pt idx="6">
                  <c:v>83</c:v>
                </c:pt>
                <c:pt idx="7">
                  <c:v>136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102</c:v>
                </c:pt>
                <c:pt idx="12">
                  <c:v>92</c:v>
                </c:pt>
                <c:pt idx="13">
                  <c:v>68</c:v>
                </c:pt>
                <c:pt idx="14">
                  <c:v>95</c:v>
                </c:pt>
                <c:pt idx="15">
                  <c:v>77</c:v>
                </c:pt>
                <c:pt idx="1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0-42F7-AD2D-2F438E8F4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119424"/>
        <c:axId val="76141696"/>
      </c:barChart>
      <c:catAx>
        <c:axId val="761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1696"/>
        <c:crosses val="autoZero"/>
        <c:auto val="1"/>
        <c:lblAlgn val="ctr"/>
        <c:lblOffset val="100"/>
        <c:noMultiLvlLbl val="0"/>
      </c:catAx>
      <c:valAx>
        <c:axId val="761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7.1644480249117889E-2"/>
              <c:y val="0.35451566018750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19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O'Fallon</a:t>
            </a:r>
          </a:p>
        </c:rich>
      </c:tx>
      <c:layout>
        <c:manualLayout>
          <c:xMode val="edge"/>
          <c:yMode val="edge"/>
          <c:x val="0.42571185358586927"/>
          <c:y val="6.9941965218949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64524366886567"/>
          <c:y val="0.13924795858850991"/>
          <c:w val="0.76524981674587977"/>
          <c:h val="0.61981732283464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Trends'!$M$10:$AD$10</c:f>
              <c:numCache>
                <c:formatCode>General</c:formatCode>
                <c:ptCount val="18"/>
                <c:pt idx="0">
                  <c:v>201</c:v>
                </c:pt>
                <c:pt idx="1">
                  <c:v>554</c:v>
                </c:pt>
                <c:pt idx="2">
                  <c:v>368</c:v>
                </c:pt>
                <c:pt idx="3">
                  <c:v>66</c:v>
                </c:pt>
                <c:pt idx="4">
                  <c:v>113</c:v>
                </c:pt>
                <c:pt idx="5">
                  <c:v>92</c:v>
                </c:pt>
                <c:pt idx="6">
                  <c:v>538</c:v>
                </c:pt>
                <c:pt idx="7">
                  <c:v>638</c:v>
                </c:pt>
                <c:pt idx="8">
                  <c:v>491</c:v>
                </c:pt>
                <c:pt idx="9">
                  <c:v>939</c:v>
                </c:pt>
                <c:pt idx="10">
                  <c:v>770</c:v>
                </c:pt>
                <c:pt idx="11">
                  <c:v>1550</c:v>
                </c:pt>
                <c:pt idx="12">
                  <c:v>1990</c:v>
                </c:pt>
                <c:pt idx="13">
                  <c:v>571</c:v>
                </c:pt>
                <c:pt idx="14">
                  <c:v>666</c:v>
                </c:pt>
                <c:pt idx="15">
                  <c:v>268</c:v>
                </c:pt>
                <c:pt idx="16">
                  <c:v>697</c:v>
                </c:pt>
                <c:pt idx="17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0-4F43-AA23-19F5BAE23768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Trends'!$M$23:$AD$23</c:f>
              <c:numCache>
                <c:formatCode>General</c:formatCode>
                <c:ptCount val="18"/>
                <c:pt idx="0">
                  <c:v>55</c:v>
                </c:pt>
                <c:pt idx="1">
                  <c:v>147</c:v>
                </c:pt>
                <c:pt idx="2">
                  <c:v>108</c:v>
                </c:pt>
                <c:pt idx="3">
                  <c:v>15</c:v>
                </c:pt>
                <c:pt idx="4">
                  <c:v>39</c:v>
                </c:pt>
                <c:pt idx="5">
                  <c:v>12</c:v>
                </c:pt>
                <c:pt idx="6">
                  <c:v>38</c:v>
                </c:pt>
                <c:pt idx="7">
                  <c:v>108</c:v>
                </c:pt>
                <c:pt idx="8">
                  <c:v>89</c:v>
                </c:pt>
                <c:pt idx="9">
                  <c:v>123</c:v>
                </c:pt>
                <c:pt idx="10">
                  <c:v>128</c:v>
                </c:pt>
                <c:pt idx="11">
                  <c:v>160</c:v>
                </c:pt>
                <c:pt idx="12">
                  <c:v>176</c:v>
                </c:pt>
                <c:pt idx="13">
                  <c:v>83</c:v>
                </c:pt>
                <c:pt idx="14">
                  <c:v>84</c:v>
                </c:pt>
                <c:pt idx="15">
                  <c:v>54</c:v>
                </c:pt>
                <c:pt idx="16">
                  <c:v>122</c:v>
                </c:pt>
                <c:pt idx="17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0-4F43-AA23-19F5BAE2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160000"/>
        <c:axId val="76174080"/>
      </c:barChart>
      <c:catAx>
        <c:axId val="761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74080"/>
        <c:crosses val="autoZero"/>
        <c:auto val="1"/>
        <c:lblAlgn val="ctr"/>
        <c:lblOffset val="100"/>
        <c:noMultiLvlLbl val="0"/>
      </c:catAx>
      <c:valAx>
        <c:axId val="76174080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0.10238411639986444"/>
              <c:y val="0.27285067242700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0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Lair O' Bear</a:t>
            </a:r>
          </a:p>
        </c:rich>
      </c:tx>
      <c:layout>
        <c:manualLayout>
          <c:xMode val="edge"/>
          <c:yMode val="edge"/>
          <c:x val="0.44845037951337163"/>
          <c:y val="0.11010460648940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16482230261759"/>
          <c:y val="0.13924795858850991"/>
          <c:w val="0.74578172660849829"/>
          <c:h val="0.62018190434529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Trends'!$M$11:$AD$11</c:f>
              <c:numCache>
                <c:formatCode>General</c:formatCode>
                <c:ptCount val="18"/>
                <c:pt idx="0">
                  <c:v>96</c:v>
                </c:pt>
                <c:pt idx="1">
                  <c:v>325</c:v>
                </c:pt>
                <c:pt idx="2">
                  <c:v>309</c:v>
                </c:pt>
                <c:pt idx="3">
                  <c:v>463</c:v>
                </c:pt>
                <c:pt idx="4">
                  <c:v>333</c:v>
                </c:pt>
                <c:pt idx="5">
                  <c:v>943</c:v>
                </c:pt>
                <c:pt idx="6">
                  <c:v>1155</c:v>
                </c:pt>
                <c:pt idx="7">
                  <c:v>1449</c:v>
                </c:pt>
                <c:pt idx="8">
                  <c:v>841</c:v>
                </c:pt>
                <c:pt idx="9">
                  <c:v>1091</c:v>
                </c:pt>
                <c:pt idx="10">
                  <c:v>1380</c:v>
                </c:pt>
                <c:pt idx="11">
                  <c:v>1328</c:v>
                </c:pt>
                <c:pt idx="12">
                  <c:v>1367</c:v>
                </c:pt>
                <c:pt idx="13">
                  <c:v>464</c:v>
                </c:pt>
                <c:pt idx="15">
                  <c:v>368</c:v>
                </c:pt>
                <c:pt idx="16">
                  <c:v>388</c:v>
                </c:pt>
                <c:pt idx="17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2-4492-A8F2-ED8982EC10B0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Trends'!$M$3:$AD$3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2019</c:v>
                </c:pt>
              </c:numCache>
            </c:numRef>
          </c:cat>
          <c:val>
            <c:numRef>
              <c:f>'Brown Trout Year Trends'!$M$24:$AD$24</c:f>
              <c:numCache>
                <c:formatCode>General</c:formatCode>
                <c:ptCount val="18"/>
                <c:pt idx="0">
                  <c:v>4</c:v>
                </c:pt>
                <c:pt idx="1">
                  <c:v>74</c:v>
                </c:pt>
                <c:pt idx="2">
                  <c:v>132</c:v>
                </c:pt>
                <c:pt idx="3">
                  <c:v>151</c:v>
                </c:pt>
                <c:pt idx="4">
                  <c:v>122</c:v>
                </c:pt>
                <c:pt idx="5">
                  <c:v>85</c:v>
                </c:pt>
                <c:pt idx="6">
                  <c:v>137</c:v>
                </c:pt>
                <c:pt idx="7">
                  <c:v>226</c:v>
                </c:pt>
                <c:pt idx="8">
                  <c:v>148</c:v>
                </c:pt>
                <c:pt idx="9">
                  <c:v>150</c:v>
                </c:pt>
                <c:pt idx="10">
                  <c:v>176</c:v>
                </c:pt>
                <c:pt idx="11">
                  <c:v>170</c:v>
                </c:pt>
                <c:pt idx="12">
                  <c:v>175</c:v>
                </c:pt>
                <c:pt idx="13">
                  <c:v>127</c:v>
                </c:pt>
                <c:pt idx="15">
                  <c:v>94</c:v>
                </c:pt>
                <c:pt idx="16">
                  <c:v>95</c:v>
                </c:pt>
                <c:pt idx="17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2-4492-A8F2-ED8982EC1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216960"/>
        <c:axId val="76222848"/>
      </c:barChart>
      <c:catAx>
        <c:axId val="762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22848"/>
        <c:crosses val="autoZero"/>
        <c:auto val="1"/>
        <c:lblAlgn val="ctr"/>
        <c:lblOffset val="100"/>
        <c:noMultiLvlLbl val="0"/>
      </c:catAx>
      <c:valAx>
        <c:axId val="7622284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8.7369121089593521E-2"/>
              <c:y val="0.3222895507626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6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Morrison</a:t>
            </a:r>
          </a:p>
        </c:rich>
      </c:tx>
      <c:layout>
        <c:manualLayout>
          <c:xMode val="edge"/>
          <c:yMode val="edge"/>
          <c:x val="0.45155202446541021"/>
          <c:y val="4.8309178743961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3193272012169"/>
          <c:y val="0.13924795858850991"/>
          <c:w val="0.80370922103205578"/>
          <c:h val="0.61099227179935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Trends'!$P$16:$AD$16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2019</c:v>
                </c:pt>
              </c:numCache>
            </c:numRef>
          </c:cat>
          <c:val>
            <c:numRef>
              <c:f>'Brown Trout Year Trends'!$P$13:$AD$13</c:f>
              <c:numCache>
                <c:formatCode>General</c:formatCode>
                <c:ptCount val="15"/>
                <c:pt idx="0">
                  <c:v>224</c:v>
                </c:pt>
                <c:pt idx="1">
                  <c:v>359</c:v>
                </c:pt>
                <c:pt idx="2">
                  <c:v>702</c:v>
                </c:pt>
                <c:pt idx="3">
                  <c:v>1075</c:v>
                </c:pt>
                <c:pt idx="4">
                  <c:v>675</c:v>
                </c:pt>
                <c:pt idx="5">
                  <c:v>517</c:v>
                </c:pt>
                <c:pt idx="6">
                  <c:v>559</c:v>
                </c:pt>
                <c:pt idx="7">
                  <c:v>693</c:v>
                </c:pt>
                <c:pt idx="8">
                  <c:v>752</c:v>
                </c:pt>
                <c:pt idx="9">
                  <c:v>994</c:v>
                </c:pt>
                <c:pt idx="11">
                  <c:v>563</c:v>
                </c:pt>
                <c:pt idx="12">
                  <c:v>372</c:v>
                </c:pt>
                <c:pt idx="13">
                  <c:v>595</c:v>
                </c:pt>
                <c:pt idx="14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4-45B7-92AC-AE87D64D5A23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Trends'!$P$16:$AD$16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2019</c:v>
                </c:pt>
              </c:numCache>
            </c:numRef>
          </c:cat>
          <c:val>
            <c:numRef>
              <c:f>'Brown Trout Year Trends'!$P$26:$AD$26</c:f>
              <c:numCache>
                <c:formatCode>General</c:formatCode>
                <c:ptCount val="15"/>
                <c:pt idx="0">
                  <c:v>23</c:v>
                </c:pt>
                <c:pt idx="1">
                  <c:v>54</c:v>
                </c:pt>
                <c:pt idx="2">
                  <c:v>47</c:v>
                </c:pt>
                <c:pt idx="3">
                  <c:v>142</c:v>
                </c:pt>
                <c:pt idx="4">
                  <c:v>69</c:v>
                </c:pt>
                <c:pt idx="5">
                  <c:v>76</c:v>
                </c:pt>
                <c:pt idx="6">
                  <c:v>55</c:v>
                </c:pt>
                <c:pt idx="7">
                  <c:v>68</c:v>
                </c:pt>
                <c:pt idx="8">
                  <c:v>86</c:v>
                </c:pt>
                <c:pt idx="9">
                  <c:v>114</c:v>
                </c:pt>
                <c:pt idx="11">
                  <c:v>130</c:v>
                </c:pt>
                <c:pt idx="12">
                  <c:v>99</c:v>
                </c:pt>
                <c:pt idx="13">
                  <c:v>144</c:v>
                </c:pt>
                <c:pt idx="1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4-45B7-92AC-AE87D64D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253440"/>
        <c:axId val="76267520"/>
      </c:barChart>
      <c:catAx>
        <c:axId val="76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67520"/>
        <c:crosses val="autoZero"/>
        <c:auto val="1"/>
        <c:lblAlgn val="ctr"/>
        <c:lblOffset val="100"/>
        <c:noMultiLvlLbl val="0"/>
      </c:catAx>
      <c:valAx>
        <c:axId val="76267520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4.4551638252425661E-2"/>
              <c:y val="0.245196089619232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5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Idledale</a:t>
            </a:r>
          </a:p>
        </c:rich>
      </c:tx>
      <c:layout>
        <c:manualLayout>
          <c:xMode val="edge"/>
          <c:yMode val="edge"/>
          <c:x val="0.47594335104921465"/>
          <c:y val="3.3816425120772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2113737527575"/>
          <c:y val="0.13924795858850991"/>
          <c:w val="0.79895651627793784"/>
          <c:h val="0.61099227179935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Trends'!$P$16:$AC$16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'Brown Trout Year Trends'!$P$12:$AC$12</c:f>
              <c:numCache>
                <c:formatCode>General</c:formatCode>
                <c:ptCount val="14"/>
                <c:pt idx="0">
                  <c:v>640</c:v>
                </c:pt>
                <c:pt idx="1">
                  <c:v>535</c:v>
                </c:pt>
                <c:pt idx="2">
                  <c:v>662</c:v>
                </c:pt>
                <c:pt idx="3">
                  <c:v>1016</c:v>
                </c:pt>
                <c:pt idx="4">
                  <c:v>1229</c:v>
                </c:pt>
                <c:pt idx="5">
                  <c:v>520</c:v>
                </c:pt>
                <c:pt idx="6">
                  <c:v>829</c:v>
                </c:pt>
                <c:pt idx="7">
                  <c:v>1025</c:v>
                </c:pt>
                <c:pt idx="8">
                  <c:v>1224</c:v>
                </c:pt>
                <c:pt idx="9">
                  <c:v>1356</c:v>
                </c:pt>
                <c:pt idx="10">
                  <c:v>601</c:v>
                </c:pt>
                <c:pt idx="11">
                  <c:v>566</c:v>
                </c:pt>
                <c:pt idx="13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3-4973-B769-347EF2B0FD48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Trends'!$P$16:$AC$16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'Brown Trout Year Trends'!$P$25:$AC$25</c:f>
              <c:numCache>
                <c:formatCode>General</c:formatCode>
                <c:ptCount val="14"/>
                <c:pt idx="0">
                  <c:v>296</c:v>
                </c:pt>
                <c:pt idx="1">
                  <c:v>116</c:v>
                </c:pt>
                <c:pt idx="2">
                  <c:v>92</c:v>
                </c:pt>
                <c:pt idx="3">
                  <c:v>130</c:v>
                </c:pt>
                <c:pt idx="4">
                  <c:v>147</c:v>
                </c:pt>
                <c:pt idx="5">
                  <c:v>89</c:v>
                </c:pt>
                <c:pt idx="6">
                  <c:v>124</c:v>
                </c:pt>
                <c:pt idx="7">
                  <c:v>133</c:v>
                </c:pt>
                <c:pt idx="8">
                  <c:v>156</c:v>
                </c:pt>
                <c:pt idx="9">
                  <c:v>171</c:v>
                </c:pt>
                <c:pt idx="10">
                  <c:v>127</c:v>
                </c:pt>
                <c:pt idx="11">
                  <c:v>138</c:v>
                </c:pt>
                <c:pt idx="13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3-4973-B769-347EF2B0F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6285824"/>
        <c:axId val="76287360"/>
      </c:barChart>
      <c:catAx>
        <c:axId val="762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7360"/>
        <c:crosses val="autoZero"/>
        <c:auto val="1"/>
        <c:lblAlgn val="ctr"/>
        <c:lblOffset val="100"/>
        <c:noMultiLvlLbl val="0"/>
      </c:catAx>
      <c:valAx>
        <c:axId val="762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5.0996773459150102E-2"/>
              <c:y val="0.2307033359960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5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Dedisse Park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Trends'!$S$3:$AD$3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</c:numCache>
            </c:numRef>
          </c:cat>
          <c:val>
            <c:numRef>
              <c:f>'Brown Trout Year Trends'!$S$7:$AD$7</c:f>
              <c:numCache>
                <c:formatCode>General</c:formatCode>
                <c:ptCount val="12"/>
                <c:pt idx="0">
                  <c:v>886</c:v>
                </c:pt>
                <c:pt idx="1">
                  <c:v>805</c:v>
                </c:pt>
                <c:pt idx="2">
                  <c:v>640</c:v>
                </c:pt>
                <c:pt idx="3">
                  <c:v>1233</c:v>
                </c:pt>
                <c:pt idx="4">
                  <c:v>1276</c:v>
                </c:pt>
                <c:pt idx="5">
                  <c:v>536</c:v>
                </c:pt>
                <c:pt idx="6">
                  <c:v>1271</c:v>
                </c:pt>
                <c:pt idx="7">
                  <c:v>321</c:v>
                </c:pt>
                <c:pt idx="8">
                  <c:v>679</c:v>
                </c:pt>
                <c:pt idx="9">
                  <c:v>646</c:v>
                </c:pt>
                <c:pt idx="10">
                  <c:v>666</c:v>
                </c:pt>
                <c:pt idx="11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1-4CC8-8AFB-91CAC244E8BF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Trends'!$S$3:$AD$3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2019</c:v>
                </c:pt>
              </c:numCache>
            </c:numRef>
          </c:cat>
          <c:val>
            <c:numRef>
              <c:f>'Brown Trout Year Trends'!$S$20:$AD$20</c:f>
              <c:numCache>
                <c:formatCode>General</c:formatCode>
                <c:ptCount val="12"/>
                <c:pt idx="0">
                  <c:v>101</c:v>
                </c:pt>
                <c:pt idx="1">
                  <c:v>71</c:v>
                </c:pt>
                <c:pt idx="2">
                  <c:v>65</c:v>
                </c:pt>
                <c:pt idx="3">
                  <c:v>87</c:v>
                </c:pt>
                <c:pt idx="4">
                  <c:v>69</c:v>
                </c:pt>
                <c:pt idx="5">
                  <c:v>43</c:v>
                </c:pt>
                <c:pt idx="6">
                  <c:v>72</c:v>
                </c:pt>
                <c:pt idx="7">
                  <c:v>42</c:v>
                </c:pt>
                <c:pt idx="8">
                  <c:v>42</c:v>
                </c:pt>
                <c:pt idx="9">
                  <c:v>75</c:v>
                </c:pt>
                <c:pt idx="10">
                  <c:v>80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1-4CC8-8AFB-91CAC244E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345152"/>
        <c:axId val="141347456"/>
      </c:barChart>
      <c:catAx>
        <c:axId val="141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47456"/>
        <c:crosses val="autoZero"/>
        <c:auto val="1"/>
        <c:lblAlgn val="ctr"/>
        <c:lblOffset val="100"/>
        <c:noMultiLvlLbl val="0"/>
      </c:catAx>
      <c:valAx>
        <c:axId val="1413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9.1032255380230714E-2"/>
              <c:y val="0.30593298771537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45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Fish per Acre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DOW Data Table'!$A$19:$A$21</c:f>
              <c:strCache>
                <c:ptCount val="3"/>
                <c:pt idx="0">
                  <c:v>Golden Willow</c:v>
                </c:pt>
              </c:strCache>
            </c:strRef>
          </c:tx>
          <c:invertIfNegative val="0"/>
          <c:cat>
            <c:strRef>
              <c:f>'2014 DOW Data Table'!$C$19:$C$20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'2014 DOW Data Table'!$D$19:$D$20</c:f>
              <c:numCache>
                <c:formatCode>General</c:formatCode>
                <c:ptCount val="2"/>
                <c:pt idx="0">
                  <c:v>988</c:v>
                </c:pt>
                <c:pt idx="1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48A-83C0-7775D2FA73E1}"/>
            </c:ext>
          </c:extLst>
        </c:ser>
        <c:ser>
          <c:idx val="1"/>
          <c:order val="1"/>
          <c:tx>
            <c:strRef>
              <c:f>'2014 DOW Data Table'!$A$22:$A$24</c:f>
              <c:strCache>
                <c:ptCount val="3"/>
                <c:pt idx="0">
                  <c:v>Dedisse Park</c:v>
                </c:pt>
              </c:strCache>
            </c:strRef>
          </c:tx>
          <c:invertIfNegative val="0"/>
          <c:val>
            <c:numRef>
              <c:f>'2014 DOW Data Table'!$D$22:$D$23</c:f>
              <c:numCache>
                <c:formatCode>General</c:formatCode>
                <c:ptCount val="2"/>
                <c:pt idx="0">
                  <c:v>321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8-448A-83C0-7775D2FA73E1}"/>
            </c:ext>
          </c:extLst>
        </c:ser>
        <c:ser>
          <c:idx val="2"/>
          <c:order val="2"/>
          <c:tx>
            <c:strRef>
              <c:f>'2014 DOW Data Table'!$A$25:$A$27</c:f>
              <c:strCache>
                <c:ptCount val="3"/>
                <c:pt idx="0">
                  <c:v>Downtown Evergreen</c:v>
                </c:pt>
              </c:strCache>
            </c:strRef>
          </c:tx>
          <c:invertIfNegative val="0"/>
          <c:val>
            <c:numRef>
              <c:f>'2014 DOW Data Table'!$D$25:$D$26</c:f>
              <c:numCache>
                <c:formatCode>0</c:formatCode>
                <c:ptCount val="2"/>
                <c:pt idx="0">
                  <c:v>450.14756195244098</c:v>
                </c:pt>
                <c:pt idx="1">
                  <c:v>351.82529411764699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8-448A-83C0-7775D2FA73E1}"/>
            </c:ext>
          </c:extLst>
        </c:ser>
        <c:ser>
          <c:idx val="3"/>
          <c:order val="3"/>
          <c:tx>
            <c:strRef>
              <c:f>'2014 DOW Data Table'!$A$28:$A$30</c:f>
              <c:strCache>
                <c:ptCount val="3"/>
                <c:pt idx="0">
                  <c:v>Bear Creek Cabins</c:v>
                </c:pt>
              </c:strCache>
            </c:strRef>
          </c:tx>
          <c:invertIfNegative val="0"/>
          <c:val>
            <c:numRef>
              <c:f>'2014 DOW Data Table'!$D$28:$D$29</c:f>
              <c:numCache>
                <c:formatCode>General</c:formatCode>
                <c:ptCount val="2"/>
                <c:pt idx="0">
                  <c:v>764</c:v>
                </c:pt>
                <c:pt idx="1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8-448A-83C0-7775D2FA73E1}"/>
            </c:ext>
          </c:extLst>
        </c:ser>
        <c:ser>
          <c:idx val="4"/>
          <c:order val="4"/>
          <c:tx>
            <c:strRef>
              <c:f>'2014 DOW Data Table'!$A$31:$A$33</c:f>
              <c:strCache>
                <c:ptCount val="3"/>
                <c:pt idx="0">
                  <c:v>O'Fallon Park</c:v>
                </c:pt>
              </c:strCache>
            </c:strRef>
          </c:tx>
          <c:invertIfNegative val="0"/>
          <c:val>
            <c:numRef>
              <c:f>'2014 DOW Data Table'!$D$31:$D$32</c:f>
              <c:numCache>
                <c:formatCode>General</c:formatCode>
                <c:ptCount val="2"/>
                <c:pt idx="0">
                  <c:v>571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18-448A-83C0-7775D2FA73E1}"/>
            </c:ext>
          </c:extLst>
        </c:ser>
        <c:ser>
          <c:idx val="5"/>
          <c:order val="5"/>
          <c:tx>
            <c:strRef>
              <c:f>'2014 DOW Data Table'!$A$34:$A$36</c:f>
              <c:strCache>
                <c:ptCount val="3"/>
                <c:pt idx="0">
                  <c:v>Lair O' the Bear </c:v>
                </c:pt>
              </c:strCache>
            </c:strRef>
          </c:tx>
          <c:invertIfNegative val="0"/>
          <c:val>
            <c:numRef>
              <c:f>'2014 DOW Data Table'!$D$34:$D$35</c:f>
              <c:numCache>
                <c:formatCode>General</c:formatCode>
                <c:ptCount val="2"/>
                <c:pt idx="0">
                  <c:v>464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18-448A-83C0-7775D2FA73E1}"/>
            </c:ext>
          </c:extLst>
        </c:ser>
        <c:ser>
          <c:idx val="6"/>
          <c:order val="6"/>
          <c:tx>
            <c:strRef>
              <c:f>'2014 DOW Data Table'!$A$37:$A$39</c:f>
              <c:strCache>
                <c:ptCount val="3"/>
                <c:pt idx="0">
                  <c:v>Idledale</c:v>
                </c:pt>
              </c:strCache>
            </c:strRef>
          </c:tx>
          <c:invertIfNegative val="0"/>
          <c:val>
            <c:numRef>
              <c:f>'2014 DOW Data Table'!$D$37:$D$38</c:f>
              <c:numCache>
                <c:formatCode>General</c:formatCode>
                <c:ptCount val="2"/>
                <c:pt idx="0">
                  <c:v>601</c:v>
                </c:pt>
                <c:pt idx="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18-448A-83C0-7775D2FA7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2928"/>
        <c:axId val="121694464"/>
      </c:barChart>
      <c:catAx>
        <c:axId val="12169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694464"/>
        <c:crosses val="autoZero"/>
        <c:auto val="1"/>
        <c:lblAlgn val="ctr"/>
        <c:lblOffset val="100"/>
        <c:noMultiLvlLbl val="0"/>
      </c:catAx>
      <c:valAx>
        <c:axId val="121694464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12169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Downtown Evergreen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Trends'!$S$3:$AC$3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'Brown Trout Year Trends'!$S$8:$AC$8</c:f>
              <c:numCache>
                <c:formatCode>General</c:formatCode>
                <c:ptCount val="11"/>
                <c:pt idx="0">
                  <c:v>855</c:v>
                </c:pt>
                <c:pt idx="1">
                  <c:v>1121</c:v>
                </c:pt>
                <c:pt idx="2">
                  <c:v>588</c:v>
                </c:pt>
                <c:pt idx="3">
                  <c:v>899</c:v>
                </c:pt>
                <c:pt idx="4">
                  <c:v>539</c:v>
                </c:pt>
                <c:pt idx="5">
                  <c:v>376</c:v>
                </c:pt>
                <c:pt idx="6">
                  <c:v>488</c:v>
                </c:pt>
                <c:pt idx="7">
                  <c:v>450</c:v>
                </c:pt>
                <c:pt idx="8">
                  <c:v>454</c:v>
                </c:pt>
                <c:pt idx="9">
                  <c:v>346</c:v>
                </c:pt>
                <c:pt idx="10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A-4806-A84C-2B7B5715BAAA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Trends'!$S$3:$AC$3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'Brown Trout Year Trends'!$S$21:$AC$21</c:f>
              <c:numCache>
                <c:formatCode>General</c:formatCode>
                <c:ptCount val="11"/>
                <c:pt idx="0">
                  <c:v>177</c:v>
                </c:pt>
                <c:pt idx="1">
                  <c:v>233</c:v>
                </c:pt>
                <c:pt idx="2">
                  <c:v>171</c:v>
                </c:pt>
                <c:pt idx="3">
                  <c:v>161</c:v>
                </c:pt>
                <c:pt idx="4">
                  <c:v>141</c:v>
                </c:pt>
                <c:pt idx="5">
                  <c:v>62</c:v>
                </c:pt>
                <c:pt idx="6">
                  <c:v>130</c:v>
                </c:pt>
                <c:pt idx="7">
                  <c:v>101</c:v>
                </c:pt>
                <c:pt idx="8">
                  <c:v>123</c:v>
                </c:pt>
                <c:pt idx="9">
                  <c:v>103</c:v>
                </c:pt>
                <c:pt idx="10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A-4806-A84C-2B7B5715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7716736"/>
        <c:axId val="147722624"/>
      </c:barChart>
      <c:catAx>
        <c:axId val="1477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2624"/>
        <c:crosses val="autoZero"/>
        <c:auto val="1"/>
        <c:lblAlgn val="ctr"/>
        <c:lblOffset val="100"/>
        <c:noMultiLvlLbl val="0"/>
      </c:catAx>
      <c:valAx>
        <c:axId val="14772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8.5209713024282541E-2"/>
              <c:y val="0.24033996668268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16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Golden Willow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'Brown Trout Year Trends'!$A$2:$X$2</c:f>
              <c:strCache>
                <c:ptCount val="24"/>
                <c:pt idx="0">
                  <c:v>Brown (No/ Acre)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Trends'!$Z$3:$AD$3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'Brown Trout Year Trends'!$Z$4:$AD$4</c:f>
              <c:numCache>
                <c:formatCode>General</c:formatCode>
                <c:ptCount val="5"/>
                <c:pt idx="0">
                  <c:v>988</c:v>
                </c:pt>
                <c:pt idx="1">
                  <c:v>1233</c:v>
                </c:pt>
                <c:pt idx="2">
                  <c:v>553</c:v>
                </c:pt>
                <c:pt idx="3">
                  <c:v>556</c:v>
                </c:pt>
                <c:pt idx="4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B-4F92-B7C4-233DE4572339}"/>
            </c:ext>
          </c:extLst>
        </c:ser>
        <c:ser>
          <c:idx val="1"/>
          <c:order val="1"/>
          <c:tx>
            <c:strRef>
              <c:f>'Brown Trout Year Trends'!$A$15:$X$15</c:f>
              <c:strCache>
                <c:ptCount val="24"/>
                <c:pt idx="0">
                  <c:v>Brown (lbs/ Acre)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'Brown Trout Year Trends'!$Z$3:$AD$3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2019</c:v>
                </c:pt>
              </c:numCache>
            </c:numRef>
          </c:cat>
          <c:val>
            <c:numRef>
              <c:f>'Brown Trout Year Trends'!$Z$17:$AD$17</c:f>
              <c:numCache>
                <c:formatCode>General</c:formatCode>
                <c:ptCount val="5"/>
                <c:pt idx="0">
                  <c:v>70</c:v>
                </c:pt>
                <c:pt idx="1">
                  <c:v>170</c:v>
                </c:pt>
                <c:pt idx="2">
                  <c:v>83</c:v>
                </c:pt>
                <c:pt idx="3">
                  <c:v>107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B-4F92-B7C4-233DE457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2970032"/>
        <c:axId val="502971672"/>
      </c:barChart>
      <c:catAx>
        <c:axId val="50297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71672"/>
        <c:crosses val="autoZero"/>
        <c:auto val="1"/>
        <c:lblAlgn val="ctr"/>
        <c:lblOffset val="100"/>
        <c:noMultiLvlLbl val="0"/>
      </c:catAx>
      <c:valAx>
        <c:axId val="50297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Brown Trout</a:t>
                </a:r>
              </a:p>
            </c:rich>
          </c:tx>
          <c:layout>
            <c:manualLayout>
              <c:xMode val="edge"/>
              <c:yMode val="edge"/>
              <c:x val="9.0963478720973587E-2"/>
              <c:y val="0.23922956398511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7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Brown Trout  Per Acre by Station</a:t>
            </a:r>
          </a:p>
        </c:rich>
      </c:tx>
      <c:layout>
        <c:manualLayout>
          <c:xMode val="edge"/>
          <c:yMode val="edge"/>
          <c:x val="0.33233532934131738"/>
          <c:y val="3.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2594436200985"/>
          <c:y val="0.12564134024774701"/>
          <c:w val="0.88092397343700968"/>
          <c:h val="0.75897625945578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 Station Trends'!$B$2:$C$2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'BT Station Trends'!$A$8:$A$12</c:f>
              <c:strCache>
                <c:ptCount val="5"/>
                <c:pt idx="0">
                  <c:v>Bear Creek Cabins</c:v>
                </c:pt>
                <c:pt idx="1">
                  <c:v>O’Fallon Park</c:v>
                </c:pt>
                <c:pt idx="2">
                  <c:v>Lair of the Bear</c:v>
                </c:pt>
                <c:pt idx="3">
                  <c:v>Idledale (Baker)</c:v>
                </c:pt>
                <c:pt idx="4">
                  <c:v>Morrison Park</c:v>
                </c:pt>
              </c:strCache>
            </c:strRef>
          </c:cat>
          <c:val>
            <c:numRef>
              <c:f>'BT Station Trends'!$B$8:$B$12</c:f>
              <c:numCache>
                <c:formatCode>General</c:formatCode>
                <c:ptCount val="5"/>
                <c:pt idx="0">
                  <c:v>416</c:v>
                </c:pt>
                <c:pt idx="1">
                  <c:v>320</c:v>
                </c:pt>
                <c:pt idx="2">
                  <c:v>143</c:v>
                </c:pt>
                <c:pt idx="3">
                  <c:v>55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A-407B-8A39-E178A6CB2EC6}"/>
            </c:ext>
          </c:extLst>
        </c:ser>
        <c:ser>
          <c:idx val="1"/>
          <c:order val="1"/>
          <c:tx>
            <c:strRef>
              <c:f>'BT Station Trends'!$D$2:$H$2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'BT Station Trends'!$D$8:$D$12</c:f>
              <c:numCache>
                <c:formatCode>General</c:formatCode>
                <c:ptCount val="5"/>
                <c:pt idx="0">
                  <c:v>425</c:v>
                </c:pt>
                <c:pt idx="1">
                  <c:v>180</c:v>
                </c:pt>
                <c:pt idx="2">
                  <c:v>98</c:v>
                </c:pt>
                <c:pt idx="3">
                  <c:v>83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A-407B-8A39-E178A6CB2EC6}"/>
            </c:ext>
          </c:extLst>
        </c:ser>
        <c:ser>
          <c:idx val="2"/>
          <c:order val="2"/>
          <c:tx>
            <c:strRef>
              <c:f>'BT Station Trends'!$J$2:$N$2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FF00"/>
              </a:solidFill>
              <a:prstDash val="solid"/>
            </a:ln>
          </c:spPr>
          <c:invertIfNegative val="0"/>
          <c:val>
            <c:numRef>
              <c:f>'BT Station Trends'!$J$8:$J$12</c:f>
              <c:numCache>
                <c:formatCode>General</c:formatCode>
                <c:ptCount val="5"/>
                <c:pt idx="0">
                  <c:v>585</c:v>
                </c:pt>
                <c:pt idx="1">
                  <c:v>201</c:v>
                </c:pt>
                <c:pt idx="2">
                  <c:v>96</c:v>
                </c:pt>
                <c:pt idx="3">
                  <c:v>82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A-407B-8A39-E178A6CB2EC6}"/>
            </c:ext>
          </c:extLst>
        </c:ser>
        <c:ser>
          <c:idx val="6"/>
          <c:order val="3"/>
          <c:tx>
            <c:strRef>
              <c:f>'BT Station Trends'!$P$2:$U$2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Trends'!$Q$8:$Q$12</c:f>
              <c:numCache>
                <c:formatCode>General</c:formatCode>
                <c:ptCount val="5"/>
                <c:pt idx="0">
                  <c:v>61</c:v>
                </c:pt>
                <c:pt idx="1">
                  <c:v>15</c:v>
                </c:pt>
                <c:pt idx="2">
                  <c:v>151</c:v>
                </c:pt>
                <c:pt idx="3">
                  <c:v>296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A-407B-8A39-E178A6CB2EC6}"/>
            </c:ext>
          </c:extLst>
        </c:ser>
        <c:ser>
          <c:idx val="3"/>
          <c:order val="4"/>
          <c:tx>
            <c:strRef>
              <c:f>'BT Station Trends'!$V$2:$AA$2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Trends'!$V$8:$V$12</c:f>
              <c:numCache>
                <c:formatCode>General</c:formatCode>
                <c:ptCount val="5"/>
                <c:pt idx="0">
                  <c:v>390</c:v>
                </c:pt>
                <c:pt idx="1">
                  <c:v>113</c:v>
                </c:pt>
                <c:pt idx="2">
                  <c:v>333</c:v>
                </c:pt>
                <c:pt idx="3">
                  <c:v>535</c:v>
                </c:pt>
                <c:pt idx="4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A-407B-8A39-E178A6CB2EC6}"/>
            </c:ext>
          </c:extLst>
        </c:ser>
        <c:ser>
          <c:idx val="4"/>
          <c:order val="5"/>
          <c:tx>
            <c:strRef>
              <c:f>'BT Station Trends'!$AB$2:$AG$2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Trends'!$AB$8:$AB$12</c:f>
              <c:numCache>
                <c:formatCode>General</c:formatCode>
                <c:ptCount val="5"/>
                <c:pt idx="0">
                  <c:v>474</c:v>
                </c:pt>
                <c:pt idx="1">
                  <c:v>92</c:v>
                </c:pt>
                <c:pt idx="2">
                  <c:v>943</c:v>
                </c:pt>
                <c:pt idx="3">
                  <c:v>662</c:v>
                </c:pt>
                <c:pt idx="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A-407B-8A39-E178A6CB2EC6}"/>
            </c:ext>
          </c:extLst>
        </c:ser>
        <c:ser>
          <c:idx val="5"/>
          <c:order val="6"/>
          <c:tx>
            <c:strRef>
              <c:f>'BT Station Trends'!$AH$2:$AM$2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Trends'!$AH$8:$AH$12</c:f>
              <c:numCache>
                <c:formatCode>General</c:formatCode>
                <c:ptCount val="5"/>
                <c:pt idx="0">
                  <c:v>562</c:v>
                </c:pt>
                <c:pt idx="1">
                  <c:v>538</c:v>
                </c:pt>
                <c:pt idx="2">
                  <c:v>1155</c:v>
                </c:pt>
                <c:pt idx="3">
                  <c:v>1016</c:v>
                </c:pt>
                <c:pt idx="4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BA-407B-8A39-E178A6CB2EC6}"/>
            </c:ext>
          </c:extLst>
        </c:ser>
        <c:ser>
          <c:idx val="7"/>
          <c:order val="7"/>
          <c:tx>
            <c:strRef>
              <c:f>'BT Station Trends'!$AN$2:$AS$2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Trends'!$AN$8:$AN$12</c:f>
              <c:numCache>
                <c:formatCode>General</c:formatCode>
                <c:ptCount val="5"/>
                <c:pt idx="0">
                  <c:v>902</c:v>
                </c:pt>
                <c:pt idx="1">
                  <c:v>638</c:v>
                </c:pt>
                <c:pt idx="2">
                  <c:v>1449</c:v>
                </c:pt>
                <c:pt idx="3">
                  <c:v>1229</c:v>
                </c:pt>
                <c:pt idx="4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BA-407B-8A39-E178A6CB2EC6}"/>
            </c:ext>
          </c:extLst>
        </c:ser>
        <c:ser>
          <c:idx val="8"/>
          <c:order val="8"/>
          <c:tx>
            <c:strRef>
              <c:f>'BT Station Trends'!$AT$2:$AY$2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invertIfNegative val="0"/>
          <c:val>
            <c:numRef>
              <c:f>'BT Station Trends'!$AT$8:$AT$12</c:f>
              <c:numCache>
                <c:formatCode>General</c:formatCode>
                <c:ptCount val="5"/>
                <c:pt idx="0">
                  <c:v>644</c:v>
                </c:pt>
                <c:pt idx="1">
                  <c:v>491</c:v>
                </c:pt>
                <c:pt idx="2">
                  <c:v>841</c:v>
                </c:pt>
                <c:pt idx="3">
                  <c:v>520</c:v>
                </c:pt>
                <c:pt idx="4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BA-407B-8A39-E178A6CB2EC6}"/>
            </c:ext>
          </c:extLst>
        </c:ser>
        <c:ser>
          <c:idx val="9"/>
          <c:order val="9"/>
          <c:tx>
            <c:strRef>
              <c:f>'BT Station Trends'!$AZ$2:$BE$2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val>
            <c:numRef>
              <c:f>'BT Station Trends'!$AZ$8:$AZ$12</c:f>
              <c:numCache>
                <c:formatCode>General</c:formatCode>
                <c:ptCount val="5"/>
                <c:pt idx="0">
                  <c:v>738</c:v>
                </c:pt>
                <c:pt idx="1">
                  <c:v>939</c:v>
                </c:pt>
                <c:pt idx="2">
                  <c:v>1091</c:v>
                </c:pt>
                <c:pt idx="3">
                  <c:v>829</c:v>
                </c:pt>
                <c:pt idx="4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BA-407B-8A39-E178A6CB2EC6}"/>
            </c:ext>
          </c:extLst>
        </c:ser>
        <c:ser>
          <c:idx val="10"/>
          <c:order val="10"/>
          <c:tx>
            <c:strRef>
              <c:f>'BT Station Trends'!$BF$2:$BK$2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val>
            <c:numRef>
              <c:f>'BT Station Trends'!$BF$8:$BF$12</c:f>
              <c:numCache>
                <c:formatCode>General</c:formatCode>
                <c:ptCount val="5"/>
                <c:pt idx="0">
                  <c:v>703</c:v>
                </c:pt>
                <c:pt idx="1">
                  <c:v>770</c:v>
                </c:pt>
                <c:pt idx="2">
                  <c:v>1380</c:v>
                </c:pt>
                <c:pt idx="3">
                  <c:v>1025</c:v>
                </c:pt>
                <c:pt idx="4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BA-407B-8A39-E178A6CB2EC6}"/>
            </c:ext>
          </c:extLst>
        </c:ser>
        <c:ser>
          <c:idx val="11"/>
          <c:order val="11"/>
          <c:tx>
            <c:strRef>
              <c:f>'BT Station Trends'!$BL$2:$BQ$2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'BT Station Trends'!$BL$8:$BL$12</c:f>
              <c:numCache>
                <c:formatCode>General</c:formatCode>
                <c:ptCount val="5"/>
                <c:pt idx="0">
                  <c:v>941</c:v>
                </c:pt>
                <c:pt idx="1">
                  <c:v>1550</c:v>
                </c:pt>
                <c:pt idx="2">
                  <c:v>1328</c:v>
                </c:pt>
                <c:pt idx="3">
                  <c:v>1224</c:v>
                </c:pt>
                <c:pt idx="4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BA-407B-8A39-E178A6CB2EC6}"/>
            </c:ext>
          </c:extLst>
        </c:ser>
        <c:ser>
          <c:idx val="12"/>
          <c:order val="12"/>
          <c:tx>
            <c:strRef>
              <c:f>'BT Station Trends'!$BR$2:$BW$2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'BT Station Trends'!$BR$8:$BR$12</c:f>
              <c:numCache>
                <c:formatCode>General</c:formatCode>
                <c:ptCount val="5"/>
                <c:pt idx="0">
                  <c:v>954</c:v>
                </c:pt>
                <c:pt idx="1">
                  <c:v>1990</c:v>
                </c:pt>
                <c:pt idx="2">
                  <c:v>1367</c:v>
                </c:pt>
                <c:pt idx="3">
                  <c:v>1356</c:v>
                </c:pt>
                <c:pt idx="4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BA-407B-8A39-E178A6CB2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70912"/>
        <c:axId val="76353920"/>
      </c:barChart>
      <c:catAx>
        <c:axId val="764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5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per Acre</a:t>
                </a:r>
              </a:p>
            </c:rich>
          </c:tx>
          <c:layout>
            <c:manualLayout>
              <c:xMode val="edge"/>
              <c:yMode val="edge"/>
              <c:x val="1.7010912558085928E-2"/>
              <c:y val="0.348718756309307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7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13569187085168"/>
          <c:y val="0.14700881620566658"/>
          <c:w val="0.16092748885431274"/>
          <c:h val="0.29185645063597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B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2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Pounds of Brown Trout Per Acre by Station</a:t>
            </a:r>
          </a:p>
        </c:rich>
      </c:tx>
      <c:layout>
        <c:manualLayout>
          <c:xMode val="edge"/>
          <c:yMode val="edge"/>
          <c:x val="0.33817829457364512"/>
          <c:y val="3.32480818414321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58035379517287E-2"/>
          <c:y val="0.12020475369239741"/>
          <c:w val="0.90269688249702484"/>
          <c:h val="0.76726438527062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 Station Trends'!$B$2:$C$2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'BT Station Trends'!$A$8:$A$12</c:f>
              <c:strCache>
                <c:ptCount val="5"/>
                <c:pt idx="0">
                  <c:v>Bear Creek Cabins</c:v>
                </c:pt>
                <c:pt idx="1">
                  <c:v>O’Fallon Park</c:v>
                </c:pt>
                <c:pt idx="2">
                  <c:v>Lair of the Bear</c:v>
                </c:pt>
                <c:pt idx="3">
                  <c:v>Idledale (Baker)</c:v>
                </c:pt>
                <c:pt idx="4">
                  <c:v>Morrison Park</c:v>
                </c:pt>
              </c:strCache>
            </c:strRef>
          </c:cat>
          <c:val>
            <c:numRef>
              <c:f>'BT Station Trends'!$C$8:$C$12</c:f>
              <c:numCache>
                <c:formatCode>General</c:formatCode>
                <c:ptCount val="5"/>
                <c:pt idx="0">
                  <c:v>74.900000000000006</c:v>
                </c:pt>
                <c:pt idx="1">
                  <c:v>41.6</c:v>
                </c:pt>
                <c:pt idx="2">
                  <c:v>17.2</c:v>
                </c:pt>
                <c:pt idx="3">
                  <c:v>12.1</c:v>
                </c:pt>
                <c:pt idx="4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4-4DEA-8578-DF2C4A28E3E4}"/>
            </c:ext>
          </c:extLst>
        </c:ser>
        <c:ser>
          <c:idx val="1"/>
          <c:order val="1"/>
          <c:tx>
            <c:strRef>
              <c:f>'BT Station Trends'!$D$2:$H$2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'BT Station Trends'!$E$8:$E$12</c:f>
              <c:numCache>
                <c:formatCode>General</c:formatCode>
                <c:ptCount val="5"/>
                <c:pt idx="0">
                  <c:v>74</c:v>
                </c:pt>
                <c:pt idx="1">
                  <c:v>33</c:v>
                </c:pt>
                <c:pt idx="2">
                  <c:v>34</c:v>
                </c:pt>
                <c:pt idx="3">
                  <c:v>20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4-4DEA-8578-DF2C4A28E3E4}"/>
            </c:ext>
          </c:extLst>
        </c:ser>
        <c:ser>
          <c:idx val="2"/>
          <c:order val="2"/>
          <c:tx>
            <c:strRef>
              <c:f>'BT Station Trends'!$J$2:$N$2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FFFF00"/>
              </a:solidFill>
              <a:prstDash val="solid"/>
            </a:ln>
          </c:spPr>
          <c:invertIfNegative val="0"/>
          <c:val>
            <c:numRef>
              <c:f>'BT Station Trends'!$K$8:$K$12</c:f>
              <c:numCache>
                <c:formatCode>General</c:formatCode>
                <c:ptCount val="5"/>
                <c:pt idx="0">
                  <c:v>159</c:v>
                </c:pt>
                <c:pt idx="1">
                  <c:v>55</c:v>
                </c:pt>
                <c:pt idx="2">
                  <c:v>43</c:v>
                </c:pt>
                <c:pt idx="3">
                  <c:v>35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4-4DEA-8578-DF2C4A28E3E4}"/>
            </c:ext>
          </c:extLst>
        </c:ser>
        <c:ser>
          <c:idx val="6"/>
          <c:order val="3"/>
          <c:tx>
            <c:strRef>
              <c:f>'BT Station Trends'!$P$2:$U$2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Trends'!$Q$8:$Q$12</c:f>
              <c:numCache>
                <c:formatCode>General</c:formatCode>
                <c:ptCount val="5"/>
                <c:pt idx="0">
                  <c:v>61</c:v>
                </c:pt>
                <c:pt idx="1">
                  <c:v>15</c:v>
                </c:pt>
                <c:pt idx="2">
                  <c:v>151</c:v>
                </c:pt>
                <c:pt idx="3">
                  <c:v>296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54-4DEA-8578-DF2C4A28E3E4}"/>
            </c:ext>
          </c:extLst>
        </c:ser>
        <c:ser>
          <c:idx val="3"/>
          <c:order val="4"/>
          <c:tx>
            <c:strRef>
              <c:f>'BT Station Trends'!$V$2:$AA$2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Trends'!$W$8:$W$12</c:f>
              <c:numCache>
                <c:formatCode>General</c:formatCode>
                <c:ptCount val="5"/>
                <c:pt idx="0">
                  <c:v>86</c:v>
                </c:pt>
                <c:pt idx="1">
                  <c:v>39</c:v>
                </c:pt>
                <c:pt idx="2">
                  <c:v>122</c:v>
                </c:pt>
                <c:pt idx="3">
                  <c:v>116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4-4DEA-8578-DF2C4A28E3E4}"/>
            </c:ext>
          </c:extLst>
        </c:ser>
        <c:ser>
          <c:idx val="4"/>
          <c:order val="5"/>
          <c:tx>
            <c:strRef>
              <c:f>'BT Station Trends'!$AB$2:$AG$2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Trends'!$AC$8:$AC$12</c:f>
              <c:numCache>
                <c:formatCode>General</c:formatCode>
                <c:ptCount val="5"/>
                <c:pt idx="0">
                  <c:v>101</c:v>
                </c:pt>
                <c:pt idx="1">
                  <c:v>12</c:v>
                </c:pt>
                <c:pt idx="2">
                  <c:v>85</c:v>
                </c:pt>
                <c:pt idx="3">
                  <c:v>92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54-4DEA-8578-DF2C4A28E3E4}"/>
            </c:ext>
          </c:extLst>
        </c:ser>
        <c:ser>
          <c:idx val="5"/>
          <c:order val="6"/>
          <c:tx>
            <c:strRef>
              <c:f>'BT Station Trends'!$AH$2:$AM$2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Trends'!$AI$8:$AI$12</c:f>
              <c:numCache>
                <c:formatCode>General</c:formatCode>
                <c:ptCount val="5"/>
                <c:pt idx="0">
                  <c:v>83</c:v>
                </c:pt>
                <c:pt idx="1">
                  <c:v>38</c:v>
                </c:pt>
                <c:pt idx="2">
                  <c:v>137</c:v>
                </c:pt>
                <c:pt idx="3">
                  <c:v>130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54-4DEA-8578-DF2C4A28E3E4}"/>
            </c:ext>
          </c:extLst>
        </c:ser>
        <c:ser>
          <c:idx val="7"/>
          <c:order val="7"/>
          <c:tx>
            <c:strRef>
              <c:f>'BT Station Trends'!$AN$2:$AS$2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'BT Station Trends'!$AO$8:$AO$12</c:f>
              <c:numCache>
                <c:formatCode>General</c:formatCode>
                <c:ptCount val="5"/>
                <c:pt idx="0">
                  <c:v>136</c:v>
                </c:pt>
                <c:pt idx="1">
                  <c:v>108</c:v>
                </c:pt>
                <c:pt idx="2">
                  <c:v>226</c:v>
                </c:pt>
                <c:pt idx="3">
                  <c:v>147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54-4DEA-8578-DF2C4A28E3E4}"/>
            </c:ext>
          </c:extLst>
        </c:ser>
        <c:ser>
          <c:idx val="8"/>
          <c:order val="8"/>
          <c:tx>
            <c:strRef>
              <c:f>'BT Station Trends'!$AT$2:$AY$2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invertIfNegative val="0"/>
          <c:val>
            <c:numRef>
              <c:f>'BT Station Trends'!$AU$8:$AU$12</c:f>
              <c:numCache>
                <c:formatCode>General</c:formatCode>
                <c:ptCount val="5"/>
                <c:pt idx="0">
                  <c:v>115</c:v>
                </c:pt>
                <c:pt idx="1">
                  <c:v>89</c:v>
                </c:pt>
                <c:pt idx="2">
                  <c:v>148</c:v>
                </c:pt>
                <c:pt idx="3">
                  <c:v>89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54-4DEA-8578-DF2C4A28E3E4}"/>
            </c:ext>
          </c:extLst>
        </c:ser>
        <c:ser>
          <c:idx val="9"/>
          <c:order val="9"/>
          <c:tx>
            <c:strRef>
              <c:f>'BT Station Trends'!$AZ$2:$BE$2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val>
            <c:numRef>
              <c:f>'BT Station Trends'!$BA$8:$BA$12</c:f>
              <c:numCache>
                <c:formatCode>General</c:formatCode>
                <c:ptCount val="5"/>
                <c:pt idx="0">
                  <c:v>116</c:v>
                </c:pt>
                <c:pt idx="1">
                  <c:v>123</c:v>
                </c:pt>
                <c:pt idx="2">
                  <c:v>150</c:v>
                </c:pt>
                <c:pt idx="3">
                  <c:v>124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54-4DEA-8578-DF2C4A28E3E4}"/>
            </c:ext>
          </c:extLst>
        </c:ser>
        <c:ser>
          <c:idx val="10"/>
          <c:order val="10"/>
          <c:tx>
            <c:strRef>
              <c:f>'BT Station Trends'!$BF$2:$BK$2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val>
            <c:numRef>
              <c:f>'BT Station Trends'!$BG$8:$BG$12</c:f>
              <c:numCache>
                <c:formatCode>General</c:formatCode>
                <c:ptCount val="5"/>
                <c:pt idx="0">
                  <c:v>116</c:v>
                </c:pt>
                <c:pt idx="1">
                  <c:v>128</c:v>
                </c:pt>
                <c:pt idx="2">
                  <c:v>176</c:v>
                </c:pt>
                <c:pt idx="3">
                  <c:v>133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54-4DEA-8578-DF2C4A28E3E4}"/>
            </c:ext>
          </c:extLst>
        </c:ser>
        <c:ser>
          <c:idx val="11"/>
          <c:order val="11"/>
          <c:tx>
            <c:strRef>
              <c:f>'BT Station Trends'!$BL$2:$BQ$2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val>
            <c:numRef>
              <c:f>'BT Station Trends'!$BM$8:$BM$12</c:f>
              <c:numCache>
                <c:formatCode>General</c:formatCode>
                <c:ptCount val="5"/>
                <c:pt idx="0">
                  <c:v>102</c:v>
                </c:pt>
                <c:pt idx="1">
                  <c:v>160</c:v>
                </c:pt>
                <c:pt idx="2">
                  <c:v>170</c:v>
                </c:pt>
                <c:pt idx="3">
                  <c:v>156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54-4DEA-8578-DF2C4A28E3E4}"/>
            </c:ext>
          </c:extLst>
        </c:ser>
        <c:ser>
          <c:idx val="12"/>
          <c:order val="12"/>
          <c:tx>
            <c:strRef>
              <c:f>'BT Station Trends'!$BR$2:$BW$2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'BT Station Trends'!$BS$8:$BS$12</c:f>
              <c:numCache>
                <c:formatCode>General</c:formatCode>
                <c:ptCount val="5"/>
                <c:pt idx="0">
                  <c:v>92</c:v>
                </c:pt>
                <c:pt idx="1">
                  <c:v>176</c:v>
                </c:pt>
                <c:pt idx="2">
                  <c:v>175</c:v>
                </c:pt>
                <c:pt idx="3">
                  <c:v>171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54-4DEA-8578-DF2C4A28E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15584"/>
        <c:axId val="80117120"/>
      </c:barChart>
      <c:catAx>
        <c:axId val="801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1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per Acre</a:t>
                </a:r>
              </a:p>
            </c:rich>
          </c:tx>
          <c:layout>
            <c:manualLayout>
              <c:xMode val="edge"/>
              <c:yMode val="edge"/>
              <c:x val="1.6412643187043479E-2"/>
              <c:y val="0.360614347758960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1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576573277175"/>
          <c:y val="0.1304347826086957"/>
          <c:w val="0.15237339518606718"/>
          <c:h val="0.34551306985907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B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2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Number of Brown Trout Per Acre </a:t>
            </a:r>
            <a:r>
              <a:rPr lang="en-US" sz="10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{</a:t>
            </a:r>
            <a:r>
              <a:rPr lang="en-US" sz="9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Stations, 2005-2010</a:t>
            </a:r>
            <a:r>
              <a:rPr lang="en-US" sz="10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}</a:t>
            </a:r>
          </a:p>
        </c:rich>
      </c:tx>
      <c:layout>
        <c:manualLayout>
          <c:xMode val="edge"/>
          <c:yMode val="edge"/>
          <c:x val="0.30269730269730272"/>
          <c:y val="3.503184713375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56809511873282E-2"/>
          <c:y val="0.10883192965148508"/>
          <c:w val="0.89537819269192953"/>
          <c:h val="0.731932452758950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'BT Station Trends'!$AH$2:$AM$2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Trends'!$AH$6:$AH$12</c:f>
              <c:numCache>
                <c:formatCode>General</c:formatCode>
                <c:ptCount val="7"/>
                <c:pt idx="0">
                  <c:v>886</c:v>
                </c:pt>
                <c:pt idx="1">
                  <c:v>855</c:v>
                </c:pt>
                <c:pt idx="2">
                  <c:v>562</c:v>
                </c:pt>
                <c:pt idx="3">
                  <c:v>538</c:v>
                </c:pt>
                <c:pt idx="4">
                  <c:v>1155</c:v>
                </c:pt>
                <c:pt idx="5">
                  <c:v>1016</c:v>
                </c:pt>
                <c:pt idx="6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5-430C-8D63-EE1FF7B79FDA}"/>
            </c:ext>
          </c:extLst>
        </c:ser>
        <c:ser>
          <c:idx val="0"/>
          <c:order val="1"/>
          <c:tx>
            <c:strRef>
              <c:f>'BT Station Trends'!$AN$2:$AS$2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Trends'!$AN$6:$AN$12</c:f>
              <c:numCache>
                <c:formatCode>General</c:formatCode>
                <c:ptCount val="7"/>
                <c:pt idx="0">
                  <c:v>805</c:v>
                </c:pt>
                <c:pt idx="1">
                  <c:v>1121</c:v>
                </c:pt>
                <c:pt idx="2">
                  <c:v>902</c:v>
                </c:pt>
                <c:pt idx="3">
                  <c:v>638</c:v>
                </c:pt>
                <c:pt idx="4">
                  <c:v>1449</c:v>
                </c:pt>
                <c:pt idx="5">
                  <c:v>1229</c:v>
                </c:pt>
                <c:pt idx="6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5-430C-8D63-EE1FF7B79FDA}"/>
            </c:ext>
          </c:extLst>
        </c:ser>
        <c:ser>
          <c:idx val="2"/>
          <c:order val="2"/>
          <c:tx>
            <c:strRef>
              <c:f>'BT Station Trends'!$AT$2:$AY$2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Trends'!$AT$6:$AT$12</c:f>
              <c:numCache>
                <c:formatCode>General</c:formatCode>
                <c:ptCount val="7"/>
                <c:pt idx="0">
                  <c:v>640</c:v>
                </c:pt>
                <c:pt idx="1">
                  <c:v>588</c:v>
                </c:pt>
                <c:pt idx="2">
                  <c:v>644</c:v>
                </c:pt>
                <c:pt idx="3">
                  <c:v>491</c:v>
                </c:pt>
                <c:pt idx="4">
                  <c:v>841</c:v>
                </c:pt>
                <c:pt idx="5">
                  <c:v>520</c:v>
                </c:pt>
                <c:pt idx="6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A5-430C-8D63-EE1FF7B79FDA}"/>
            </c:ext>
          </c:extLst>
        </c:ser>
        <c:ser>
          <c:idx val="3"/>
          <c:order val="3"/>
          <c:tx>
            <c:strRef>
              <c:f>'BT Station Trends'!$AZ$2:$BE$2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Trends'!$AZ$6:$AZ$12</c:f>
              <c:numCache>
                <c:formatCode>General</c:formatCode>
                <c:ptCount val="7"/>
                <c:pt idx="0">
                  <c:v>1233</c:v>
                </c:pt>
                <c:pt idx="1">
                  <c:v>899</c:v>
                </c:pt>
                <c:pt idx="2">
                  <c:v>738</c:v>
                </c:pt>
                <c:pt idx="3">
                  <c:v>939</c:v>
                </c:pt>
                <c:pt idx="4">
                  <c:v>1091</c:v>
                </c:pt>
                <c:pt idx="5">
                  <c:v>829</c:v>
                </c:pt>
                <c:pt idx="6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A5-430C-8D63-EE1FF7B79FDA}"/>
            </c:ext>
          </c:extLst>
        </c:ser>
        <c:ser>
          <c:idx val="4"/>
          <c:order val="4"/>
          <c:tx>
            <c:strRef>
              <c:f>'BT Station Trends'!$BF$2:$BK$2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Trends'!$BF$6:$BF$12</c:f>
              <c:numCache>
                <c:formatCode>General</c:formatCode>
                <c:ptCount val="7"/>
                <c:pt idx="0">
                  <c:v>1276</c:v>
                </c:pt>
                <c:pt idx="1">
                  <c:v>539</c:v>
                </c:pt>
                <c:pt idx="2">
                  <c:v>703</c:v>
                </c:pt>
                <c:pt idx="3">
                  <c:v>770</c:v>
                </c:pt>
                <c:pt idx="4">
                  <c:v>1380</c:v>
                </c:pt>
                <c:pt idx="5">
                  <c:v>1025</c:v>
                </c:pt>
                <c:pt idx="6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5-430C-8D63-EE1FF7B79FDA}"/>
            </c:ext>
          </c:extLst>
        </c:ser>
        <c:ser>
          <c:idx val="5"/>
          <c:order val="5"/>
          <c:tx>
            <c:strRef>
              <c:f>'BT Station Trends'!$BL$2:$BQ$2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Trends'!$BL$6:$BL$12</c:f>
              <c:numCache>
                <c:formatCode>General</c:formatCode>
                <c:ptCount val="7"/>
                <c:pt idx="0">
                  <c:v>536</c:v>
                </c:pt>
                <c:pt idx="1">
                  <c:v>376</c:v>
                </c:pt>
                <c:pt idx="2">
                  <c:v>941</c:v>
                </c:pt>
                <c:pt idx="3">
                  <c:v>1550</c:v>
                </c:pt>
                <c:pt idx="4">
                  <c:v>1328</c:v>
                </c:pt>
                <c:pt idx="5">
                  <c:v>1224</c:v>
                </c:pt>
                <c:pt idx="6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A5-430C-8D63-EE1FF7B79FDA}"/>
            </c:ext>
          </c:extLst>
        </c:ser>
        <c:ser>
          <c:idx val="6"/>
          <c:order val="6"/>
          <c:tx>
            <c:strRef>
              <c:f>'BT Station Trends'!$BR$2:$BW$2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'BT Station Trends'!$A$6:$A$12</c:f>
              <c:strCache>
                <c:ptCount val="7"/>
                <c:pt idx="0">
                  <c:v>Dedisse Park (Keys)</c:v>
                </c:pt>
                <c:pt idx="1">
                  <c:v>Evergreen (Little Bear)</c:v>
                </c:pt>
                <c:pt idx="2">
                  <c:v>Bear Creek Cabins</c:v>
                </c:pt>
                <c:pt idx="3">
                  <c:v>O’Fallon Park</c:v>
                </c:pt>
                <c:pt idx="4">
                  <c:v>Lair of the Bear</c:v>
                </c:pt>
                <c:pt idx="5">
                  <c:v>Idledale (Baker)</c:v>
                </c:pt>
                <c:pt idx="6">
                  <c:v>Morrison Park</c:v>
                </c:pt>
              </c:strCache>
            </c:strRef>
          </c:cat>
          <c:val>
            <c:numRef>
              <c:f>'BT Station Trends'!$BR$6:$BR$12</c:f>
              <c:numCache>
                <c:formatCode>General</c:formatCode>
                <c:ptCount val="7"/>
                <c:pt idx="0">
                  <c:v>1271</c:v>
                </c:pt>
                <c:pt idx="1">
                  <c:v>488</c:v>
                </c:pt>
                <c:pt idx="2">
                  <c:v>954</c:v>
                </c:pt>
                <c:pt idx="3">
                  <c:v>1990</c:v>
                </c:pt>
                <c:pt idx="4">
                  <c:v>1367</c:v>
                </c:pt>
                <c:pt idx="5">
                  <c:v>1356</c:v>
                </c:pt>
                <c:pt idx="6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A5-430C-8D63-EE1FF7B79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83680"/>
        <c:axId val="80185216"/>
      </c:barChart>
      <c:catAx>
        <c:axId val="801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per Acre</a:t>
                </a:r>
              </a:p>
            </c:rich>
          </c:tx>
          <c:layout>
            <c:manualLayout>
              <c:xMode val="edge"/>
              <c:yMode val="edge"/>
              <c:x val="2.4330944645905281E-2"/>
              <c:y val="0.34076433121019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42028050689514"/>
          <c:y val="0.12038121684905397"/>
          <c:w val="7.9134199134199154E-2"/>
          <c:h val="0.22933591537716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B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2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Brown Trout Per Acre</a:t>
            </a:r>
          </a:p>
        </c:rich>
      </c:tx>
      <c:layout>
        <c:manualLayout>
          <c:xMode val="edge"/>
          <c:yMode val="edge"/>
          <c:x val="0.31923084082574782"/>
          <c:y val="3.7800687285223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6166847737848"/>
          <c:y val="0.20618625894765807"/>
          <c:w val="0.8115392235757436"/>
          <c:h val="0.61168590154472102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Trends'!$B$30:$C$30</c:f>
              <c:strCache>
                <c:ptCount val="1"/>
                <c:pt idx="0">
                  <c:v>1991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'5-site BT Trends'!$A$32:$A$36</c:f>
              <c:strCache>
                <c:ptCount val="5"/>
                <c:pt idx="0">
                  <c:v>Davidson Lodge</c:v>
                </c:pt>
                <c:pt idx="1">
                  <c:v>O’Fallon Park</c:v>
                </c:pt>
                <c:pt idx="2">
                  <c:v>Lair O' the Bear</c:v>
                </c:pt>
                <c:pt idx="3">
                  <c:v>Baker</c:v>
                </c:pt>
                <c:pt idx="4">
                  <c:v>Morrison Park</c:v>
                </c:pt>
              </c:strCache>
            </c:strRef>
          </c:cat>
          <c:val>
            <c:numRef>
              <c:f>'5-site BT Trends'!$B$32:$B$36</c:f>
              <c:numCache>
                <c:formatCode>General</c:formatCode>
                <c:ptCount val="5"/>
                <c:pt idx="0">
                  <c:v>416</c:v>
                </c:pt>
                <c:pt idx="1">
                  <c:v>320</c:v>
                </c:pt>
                <c:pt idx="2">
                  <c:v>143</c:v>
                </c:pt>
                <c:pt idx="3">
                  <c:v>55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C-4F4B-8323-2FD5450B1658}"/>
            </c:ext>
          </c:extLst>
        </c:ser>
        <c:ser>
          <c:idx val="1"/>
          <c:order val="1"/>
          <c:tx>
            <c:strRef>
              <c:f>'5-site BT Trends'!$D$30:$E$30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Trends'!$D$32:$D$36</c:f>
              <c:numCache>
                <c:formatCode>General</c:formatCode>
                <c:ptCount val="5"/>
                <c:pt idx="0">
                  <c:v>425</c:v>
                </c:pt>
                <c:pt idx="1">
                  <c:v>180</c:v>
                </c:pt>
                <c:pt idx="2">
                  <c:v>98</c:v>
                </c:pt>
                <c:pt idx="3">
                  <c:v>83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C-4F4B-8323-2FD5450B1658}"/>
            </c:ext>
          </c:extLst>
        </c:ser>
        <c:ser>
          <c:idx val="2"/>
          <c:order val="2"/>
          <c:tx>
            <c:strRef>
              <c:f>'5-site BT Trends'!$F$30:$G$30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'5-site BT Trends'!$F$32:$F$36</c:f>
              <c:numCache>
                <c:formatCode>General</c:formatCode>
                <c:ptCount val="5"/>
                <c:pt idx="0">
                  <c:v>585</c:v>
                </c:pt>
                <c:pt idx="1">
                  <c:v>201</c:v>
                </c:pt>
                <c:pt idx="2">
                  <c:v>96</c:v>
                </c:pt>
                <c:pt idx="3">
                  <c:v>82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C-4F4B-8323-2FD5450B1658}"/>
            </c:ext>
          </c:extLst>
        </c:ser>
        <c:ser>
          <c:idx val="3"/>
          <c:order val="3"/>
          <c:tx>
            <c:strRef>
              <c:f>'5-site BT Trends'!$H$30:$I$30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'5-site BT Trends'!$H$32:$H$36</c:f>
              <c:numCache>
                <c:formatCode>General</c:formatCode>
                <c:ptCount val="5"/>
                <c:pt idx="0">
                  <c:v>528</c:v>
                </c:pt>
                <c:pt idx="1">
                  <c:v>66</c:v>
                </c:pt>
                <c:pt idx="2">
                  <c:v>463</c:v>
                </c:pt>
                <c:pt idx="3">
                  <c:v>640</c:v>
                </c:pt>
                <c:pt idx="4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C-4F4B-8323-2FD5450B1658}"/>
            </c:ext>
          </c:extLst>
        </c:ser>
        <c:ser>
          <c:idx val="4"/>
          <c:order val="4"/>
          <c:tx>
            <c:strRef>
              <c:f>'5-site BT Trends'!$J$30:$K$30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'5-site BT Trends'!$J$32:$J$36</c:f>
              <c:numCache>
                <c:formatCode>General</c:formatCode>
                <c:ptCount val="5"/>
                <c:pt idx="0">
                  <c:v>390</c:v>
                </c:pt>
                <c:pt idx="1">
                  <c:v>113</c:v>
                </c:pt>
                <c:pt idx="2">
                  <c:v>333</c:v>
                </c:pt>
                <c:pt idx="3">
                  <c:v>535</c:v>
                </c:pt>
                <c:pt idx="4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0C-4F4B-8323-2FD5450B1658}"/>
            </c:ext>
          </c:extLst>
        </c:ser>
        <c:ser>
          <c:idx val="5"/>
          <c:order val="5"/>
          <c:tx>
            <c:strRef>
              <c:f>'5-site BT Trends'!$L$30:$M$30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'5-site BT Trends'!$L$32:$L$36</c:f>
              <c:numCache>
                <c:formatCode>General</c:formatCode>
                <c:ptCount val="5"/>
                <c:pt idx="0">
                  <c:v>474</c:v>
                </c:pt>
                <c:pt idx="1">
                  <c:v>92</c:v>
                </c:pt>
                <c:pt idx="2">
                  <c:v>943</c:v>
                </c:pt>
                <c:pt idx="3">
                  <c:v>662</c:v>
                </c:pt>
                <c:pt idx="4">
                  <c:v>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C-4F4B-8323-2FD5450B1658}"/>
            </c:ext>
          </c:extLst>
        </c:ser>
        <c:ser>
          <c:idx val="6"/>
          <c:order val="6"/>
          <c:tx>
            <c:strRef>
              <c:f>'5-site BT Trends'!$N$30:$O$30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'5-site BT Trends'!$N$32:$N$36</c:f>
              <c:numCache>
                <c:formatCode>General</c:formatCode>
                <c:ptCount val="5"/>
                <c:pt idx="0">
                  <c:v>562</c:v>
                </c:pt>
                <c:pt idx="1">
                  <c:v>538</c:v>
                </c:pt>
                <c:pt idx="2">
                  <c:v>1155</c:v>
                </c:pt>
                <c:pt idx="3">
                  <c:v>1016</c:v>
                </c:pt>
                <c:pt idx="4">
                  <c:v>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0C-4F4B-8323-2FD5450B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76864"/>
        <c:axId val="75170944"/>
      </c:lineChart>
      <c:catAx>
        <c:axId val="802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Number/Acre</a:t>
                </a:r>
              </a:p>
            </c:rich>
          </c:tx>
          <c:layout>
            <c:manualLayout>
              <c:xMode val="edge"/>
              <c:yMode val="edge"/>
              <c:x val="2.8846075091677401E-2"/>
              <c:y val="0.374571529074330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76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07719513784231"/>
          <c:y val="4.1237113402061855E-2"/>
          <c:w val="0.11923102697269264"/>
          <c:h val="0.46048254277493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Pounds Per Acre Brown Trout</a:t>
            </a:r>
          </a:p>
        </c:rich>
      </c:tx>
      <c:layout>
        <c:manualLayout>
          <c:xMode val="edge"/>
          <c:yMode val="edge"/>
          <c:x val="0.37554585152838427"/>
          <c:y val="3.7288135593220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95366795366787"/>
          <c:y val="0.24406820058958034"/>
          <c:w val="0.77799227799227955"/>
          <c:h val="0.5491534513265548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Trends'!$B$30:$C$30</c:f>
              <c:strCache>
                <c:ptCount val="1"/>
                <c:pt idx="0">
                  <c:v>1991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'5-site BT Trends'!$A$32:$A$36</c:f>
              <c:strCache>
                <c:ptCount val="5"/>
                <c:pt idx="0">
                  <c:v>Davidson Lodge</c:v>
                </c:pt>
                <c:pt idx="1">
                  <c:v>O’Fallon Park</c:v>
                </c:pt>
                <c:pt idx="2">
                  <c:v>Lair O' the Bear</c:v>
                </c:pt>
                <c:pt idx="3">
                  <c:v>Baker</c:v>
                </c:pt>
                <c:pt idx="4">
                  <c:v>Morrison Park</c:v>
                </c:pt>
              </c:strCache>
            </c:strRef>
          </c:cat>
          <c:val>
            <c:numRef>
              <c:f>'5-site BT Trends'!$C$32:$C$36</c:f>
              <c:numCache>
                <c:formatCode>General</c:formatCode>
                <c:ptCount val="5"/>
                <c:pt idx="0">
                  <c:v>74.900000000000006</c:v>
                </c:pt>
                <c:pt idx="1">
                  <c:v>41.6</c:v>
                </c:pt>
                <c:pt idx="2">
                  <c:v>17.2</c:v>
                </c:pt>
                <c:pt idx="3">
                  <c:v>12.1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F-4B71-8F38-41060417A1B0}"/>
            </c:ext>
          </c:extLst>
        </c:ser>
        <c:ser>
          <c:idx val="1"/>
          <c:order val="1"/>
          <c:tx>
            <c:strRef>
              <c:f>'5-site BT Trends'!$D$30:$E$30</c:f>
              <c:strCache>
                <c:ptCount val="1"/>
                <c:pt idx="0">
                  <c:v>1994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Trends'!$E$32:$E$36</c:f>
              <c:numCache>
                <c:formatCode>General</c:formatCode>
                <c:ptCount val="5"/>
                <c:pt idx="0">
                  <c:v>74</c:v>
                </c:pt>
                <c:pt idx="1">
                  <c:v>33</c:v>
                </c:pt>
                <c:pt idx="2">
                  <c:v>34</c:v>
                </c:pt>
                <c:pt idx="3">
                  <c:v>20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F-4B71-8F38-41060417A1B0}"/>
            </c:ext>
          </c:extLst>
        </c:ser>
        <c:ser>
          <c:idx val="2"/>
          <c:order val="2"/>
          <c:tx>
            <c:strRef>
              <c:f>'5-site BT Trends'!$F$30:$G$30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'5-site BT Trends'!$G$32:$G$36</c:f>
              <c:numCache>
                <c:formatCode>General</c:formatCode>
                <c:ptCount val="5"/>
                <c:pt idx="0">
                  <c:v>159</c:v>
                </c:pt>
                <c:pt idx="1">
                  <c:v>55</c:v>
                </c:pt>
                <c:pt idx="2">
                  <c:v>43</c:v>
                </c:pt>
                <c:pt idx="3">
                  <c:v>35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F-4B71-8F38-41060417A1B0}"/>
            </c:ext>
          </c:extLst>
        </c:ser>
        <c:ser>
          <c:idx val="3"/>
          <c:order val="3"/>
          <c:tx>
            <c:strRef>
              <c:f>'5-site BT Trends'!$H$30:$I$30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'5-site BT Trends'!$I$32:$I$36</c:f>
              <c:numCache>
                <c:formatCode>General</c:formatCode>
                <c:ptCount val="5"/>
                <c:pt idx="0">
                  <c:v>61</c:v>
                </c:pt>
                <c:pt idx="1">
                  <c:v>15</c:v>
                </c:pt>
                <c:pt idx="2">
                  <c:v>151</c:v>
                </c:pt>
                <c:pt idx="3">
                  <c:v>296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8F-4B71-8F38-41060417A1B0}"/>
            </c:ext>
          </c:extLst>
        </c:ser>
        <c:ser>
          <c:idx val="4"/>
          <c:order val="4"/>
          <c:tx>
            <c:strRef>
              <c:f>'5-site BT Trends'!$J$30:$K$30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'5-site BT Trends'!$K$32:$K$36</c:f>
              <c:numCache>
                <c:formatCode>General</c:formatCode>
                <c:ptCount val="5"/>
                <c:pt idx="0">
                  <c:v>86</c:v>
                </c:pt>
                <c:pt idx="1">
                  <c:v>39</c:v>
                </c:pt>
                <c:pt idx="2">
                  <c:v>122</c:v>
                </c:pt>
                <c:pt idx="3">
                  <c:v>116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8F-4B71-8F38-41060417A1B0}"/>
            </c:ext>
          </c:extLst>
        </c:ser>
        <c:ser>
          <c:idx val="5"/>
          <c:order val="5"/>
          <c:tx>
            <c:strRef>
              <c:f>'5-site BT Trends'!$L$30:$M$30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'5-site BT Trends'!$M$32:$M$36</c:f>
              <c:numCache>
                <c:formatCode>General</c:formatCode>
                <c:ptCount val="5"/>
                <c:pt idx="0">
                  <c:v>101</c:v>
                </c:pt>
                <c:pt idx="1">
                  <c:v>12</c:v>
                </c:pt>
                <c:pt idx="2">
                  <c:v>85</c:v>
                </c:pt>
                <c:pt idx="3">
                  <c:v>92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8F-4B71-8F38-41060417A1B0}"/>
            </c:ext>
          </c:extLst>
        </c:ser>
        <c:ser>
          <c:idx val="6"/>
          <c:order val="6"/>
          <c:tx>
            <c:strRef>
              <c:f>'5-site BT Trends'!$N$30:$O$30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'5-site BT Trends'!$O$32:$O$36</c:f>
              <c:numCache>
                <c:formatCode>General</c:formatCode>
                <c:ptCount val="5"/>
                <c:pt idx="0">
                  <c:v>83</c:v>
                </c:pt>
                <c:pt idx="1">
                  <c:v>38</c:v>
                </c:pt>
                <c:pt idx="2">
                  <c:v>137</c:v>
                </c:pt>
                <c:pt idx="3">
                  <c:v>130</c:v>
                </c:pt>
                <c:pt idx="4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8F-4B71-8F38-41060417A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28800"/>
        <c:axId val="80030720"/>
      </c:lineChart>
      <c:catAx>
        <c:axId val="80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3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Lbs/acre</a:t>
                </a:r>
              </a:p>
            </c:rich>
          </c:tx>
          <c:layout>
            <c:manualLayout>
              <c:xMode val="edge"/>
              <c:yMode val="edge"/>
              <c:x val="5.9845576071550007E-2"/>
              <c:y val="0.42711935584323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28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67172498634177"/>
          <c:y val="1.6949152542372881E-2"/>
          <c:w val="0.1196911521431003"/>
          <c:h val="0.454237999911028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Adult Trout Per Acre</a:t>
            </a:r>
          </a:p>
        </c:rich>
      </c:tx>
      <c:layout>
        <c:manualLayout>
          <c:xMode val="edge"/>
          <c:yMode val="edge"/>
          <c:x val="0.38639652677279401"/>
          <c:y val="3.5714313083127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9688983703007"/>
          <c:y val="0.25000043596616206"/>
          <c:w val="0.86830741530858535"/>
          <c:h val="0.58928674192023445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Trends'!$AL$29:$AM$29</c:f>
              <c:strCache>
                <c:ptCount val="1"/>
                <c:pt idx="0">
                  <c:v>1994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'5-site BT Trends'!$AI$31:$AK$35</c:f>
              <c:strCache>
                <c:ptCount val="5"/>
                <c:pt idx="0">
                  <c:v>Davidson Lodge</c:v>
                </c:pt>
                <c:pt idx="1">
                  <c:v>O’Fallon Park</c:v>
                </c:pt>
                <c:pt idx="2">
                  <c:v>Lair of the Bear</c:v>
                </c:pt>
                <c:pt idx="3">
                  <c:v>Idledale</c:v>
                </c:pt>
                <c:pt idx="4">
                  <c:v>Morrison Park</c:v>
                </c:pt>
              </c:strCache>
            </c:strRef>
          </c:cat>
          <c:val>
            <c:numRef>
              <c:f>'5-site BT Trends'!$AL$31:$AL$35</c:f>
              <c:numCache>
                <c:formatCode>General</c:formatCode>
                <c:ptCount val="5"/>
                <c:pt idx="0">
                  <c:v>314</c:v>
                </c:pt>
                <c:pt idx="1">
                  <c:v>147</c:v>
                </c:pt>
                <c:pt idx="2">
                  <c:v>98</c:v>
                </c:pt>
                <c:pt idx="3">
                  <c:v>77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C-4733-B97C-F3F7BAE8F549}"/>
            </c:ext>
          </c:extLst>
        </c:ser>
        <c:ser>
          <c:idx val="1"/>
          <c:order val="1"/>
          <c:tx>
            <c:strRef>
              <c:f>'5-site BT Trends'!$AN$29:$AO$29</c:f>
              <c:strCache>
                <c:ptCount val="1"/>
                <c:pt idx="0">
                  <c:v>1999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Trends'!$AN$31:$AN$35</c:f>
              <c:numCache>
                <c:formatCode>General</c:formatCode>
                <c:ptCount val="5"/>
                <c:pt idx="0">
                  <c:v>543</c:v>
                </c:pt>
                <c:pt idx="1">
                  <c:v>165</c:v>
                </c:pt>
                <c:pt idx="2">
                  <c:v>88</c:v>
                </c:pt>
                <c:pt idx="3">
                  <c:v>77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C-4733-B97C-F3F7BAE8F549}"/>
            </c:ext>
          </c:extLst>
        </c:ser>
        <c:ser>
          <c:idx val="2"/>
          <c:order val="2"/>
          <c:tx>
            <c:strRef>
              <c:f>'5-site BT Trends'!$AP$29:$AQ$29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'5-site BT Trends'!$AP$31:$AP$35</c:f>
              <c:numCache>
                <c:formatCode>General</c:formatCode>
                <c:ptCount val="5"/>
                <c:pt idx="0">
                  <c:v>67</c:v>
                </c:pt>
                <c:pt idx="1">
                  <c:v>10</c:v>
                </c:pt>
                <c:pt idx="2">
                  <c:v>240</c:v>
                </c:pt>
                <c:pt idx="3">
                  <c:v>383</c:v>
                </c:pt>
                <c:pt idx="4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AC-4733-B97C-F3F7BAE8F549}"/>
            </c:ext>
          </c:extLst>
        </c:ser>
        <c:ser>
          <c:idx val="3"/>
          <c:order val="3"/>
          <c:tx>
            <c:strRef>
              <c:f>'5-site BT Trends'!$AR$29:$AS$29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'5-site BT Trends'!$AR$31:$AR$35</c:f>
              <c:numCache>
                <c:formatCode>General</c:formatCode>
                <c:ptCount val="5"/>
                <c:pt idx="0">
                  <c:v>376</c:v>
                </c:pt>
                <c:pt idx="1">
                  <c:v>105</c:v>
                </c:pt>
                <c:pt idx="2">
                  <c:v>302</c:v>
                </c:pt>
                <c:pt idx="3">
                  <c:v>374</c:v>
                </c:pt>
                <c:pt idx="4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AC-4733-B97C-F3F7BAE8F549}"/>
            </c:ext>
          </c:extLst>
        </c:ser>
        <c:ser>
          <c:idx val="4"/>
          <c:order val="4"/>
          <c:tx>
            <c:strRef>
              <c:f>'5-site BT Trends'!$AT$29:$AU$29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'5-site BT Trends'!$AT$31:$AT$35</c:f>
              <c:numCache>
                <c:formatCode>General</c:formatCode>
                <c:ptCount val="5"/>
                <c:pt idx="0">
                  <c:v>176</c:v>
                </c:pt>
                <c:pt idx="1">
                  <c:v>13</c:v>
                </c:pt>
                <c:pt idx="2">
                  <c:v>153</c:v>
                </c:pt>
                <c:pt idx="3">
                  <c:v>184</c:v>
                </c:pt>
                <c:pt idx="4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AC-4733-B97C-F3F7BAE8F549}"/>
            </c:ext>
          </c:extLst>
        </c:ser>
        <c:ser>
          <c:idx val="5"/>
          <c:order val="5"/>
          <c:tx>
            <c:strRef>
              <c:f>'5-site BT Trends'!$AV$29:$AW$29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'5-site BT Trends'!$AV$31:$AV$35</c:f>
              <c:numCache>
                <c:formatCode>General</c:formatCode>
                <c:ptCount val="5"/>
                <c:pt idx="0">
                  <c:v>353</c:v>
                </c:pt>
                <c:pt idx="1">
                  <c:v>202</c:v>
                </c:pt>
                <c:pt idx="2">
                  <c:v>623</c:v>
                </c:pt>
                <c:pt idx="3">
                  <c:v>617</c:v>
                </c:pt>
                <c:pt idx="4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AC-4733-B97C-F3F7BAE8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67200"/>
        <c:axId val="80360192"/>
      </c:lineChart>
      <c:catAx>
        <c:axId val="800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6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Number/acre</a:t>
                </a:r>
              </a:p>
            </c:rich>
          </c:tx>
          <c:layout>
            <c:manualLayout>
              <c:xMode val="edge"/>
              <c:yMode val="edge"/>
              <c:x val="3.3285094066570202E-2"/>
              <c:y val="0.41071517520163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67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54863239779608"/>
          <c:y val="1.7856964959672011E-2"/>
          <c:w val="8.9725036179450712E-2"/>
          <c:h val="0.41071517520163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Juvenile Trout Per Acre</a:t>
            </a:r>
          </a:p>
        </c:rich>
      </c:tx>
      <c:layout>
        <c:manualLayout>
          <c:xMode val="edge"/>
          <c:yMode val="edge"/>
          <c:x val="0.37608069164265368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464706879777"/>
          <c:y val="0.25092296133202102"/>
          <c:w val="0.86887669201181383"/>
          <c:h val="0.58302688074204179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Trends'!$AL$29:$AM$29</c:f>
              <c:strCache>
                <c:ptCount val="1"/>
                <c:pt idx="0">
                  <c:v>1994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'5-site BT Trends'!$AI$31:$AK$35</c:f>
              <c:strCache>
                <c:ptCount val="5"/>
                <c:pt idx="0">
                  <c:v>Davidson Lodge</c:v>
                </c:pt>
                <c:pt idx="1">
                  <c:v>O’Fallon Park</c:v>
                </c:pt>
                <c:pt idx="2">
                  <c:v>Lair of the Bear</c:v>
                </c:pt>
                <c:pt idx="3">
                  <c:v>Idledale</c:v>
                </c:pt>
                <c:pt idx="4">
                  <c:v>Morrison Park</c:v>
                </c:pt>
              </c:strCache>
            </c:strRef>
          </c:cat>
          <c:val>
            <c:numRef>
              <c:f>'5-site BT Trends'!$AM$31:$AM$35</c:f>
              <c:numCache>
                <c:formatCode>General</c:formatCode>
                <c:ptCount val="5"/>
                <c:pt idx="0">
                  <c:v>111</c:v>
                </c:pt>
                <c:pt idx="1">
                  <c:v>33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E-4068-9221-0C0E13633365}"/>
            </c:ext>
          </c:extLst>
        </c:ser>
        <c:ser>
          <c:idx val="1"/>
          <c:order val="1"/>
          <c:tx>
            <c:strRef>
              <c:f>'5-site BT Trends'!$AN$29:$AO$29</c:f>
              <c:strCache>
                <c:ptCount val="1"/>
                <c:pt idx="0">
                  <c:v>1999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Trends'!$AO$31:$AO$35</c:f>
              <c:numCache>
                <c:formatCode>General</c:formatCode>
                <c:ptCount val="5"/>
                <c:pt idx="0">
                  <c:v>42</c:v>
                </c:pt>
                <c:pt idx="1">
                  <c:v>36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E-4068-9221-0C0E13633365}"/>
            </c:ext>
          </c:extLst>
        </c:ser>
        <c:ser>
          <c:idx val="2"/>
          <c:order val="2"/>
          <c:tx>
            <c:strRef>
              <c:f>'5-site BT Trends'!$AP$29:$AQ$29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'5-site BT Trends'!$AQ$31:$AQ$35</c:f>
              <c:numCache>
                <c:formatCode>General</c:formatCode>
                <c:ptCount val="5"/>
                <c:pt idx="0">
                  <c:v>461</c:v>
                </c:pt>
                <c:pt idx="1">
                  <c:v>56</c:v>
                </c:pt>
                <c:pt idx="2">
                  <c:v>223</c:v>
                </c:pt>
                <c:pt idx="3">
                  <c:v>257</c:v>
                </c:pt>
                <c:pt idx="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3E-4068-9221-0C0E13633365}"/>
            </c:ext>
          </c:extLst>
        </c:ser>
        <c:ser>
          <c:idx val="3"/>
          <c:order val="3"/>
          <c:tx>
            <c:strRef>
              <c:f>'5-site BT Trends'!$AR$29:$AS$29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'5-site BT Trends'!$AS$31:$AS$35</c:f>
              <c:numCache>
                <c:formatCode>General</c:formatCode>
                <c:ptCount val="5"/>
                <c:pt idx="0">
                  <c:v>14</c:v>
                </c:pt>
                <c:pt idx="1">
                  <c:v>8</c:v>
                </c:pt>
                <c:pt idx="2">
                  <c:v>31</c:v>
                </c:pt>
                <c:pt idx="3">
                  <c:v>161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3E-4068-9221-0C0E13633365}"/>
            </c:ext>
          </c:extLst>
        </c:ser>
        <c:ser>
          <c:idx val="4"/>
          <c:order val="4"/>
          <c:tx>
            <c:strRef>
              <c:f>'5-site BT Trends'!$AT$29:$AU$29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'5-site BT Trends'!$AU$31:$AU$35</c:f>
              <c:numCache>
                <c:formatCode>General</c:formatCode>
                <c:ptCount val="5"/>
                <c:pt idx="0">
                  <c:v>298</c:v>
                </c:pt>
                <c:pt idx="1">
                  <c:v>79</c:v>
                </c:pt>
                <c:pt idx="2">
                  <c:v>790</c:v>
                </c:pt>
                <c:pt idx="3">
                  <c:v>478</c:v>
                </c:pt>
                <c:pt idx="4">
                  <c:v>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3E-4068-9221-0C0E13633365}"/>
            </c:ext>
          </c:extLst>
        </c:ser>
        <c:ser>
          <c:idx val="5"/>
          <c:order val="5"/>
          <c:tx>
            <c:strRef>
              <c:f>'5-site BT Trends'!$AV$29:$AW$29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'5-site BT Trends'!$AW$31:$AW$35</c:f>
              <c:numCache>
                <c:formatCode>General</c:formatCode>
                <c:ptCount val="5"/>
                <c:pt idx="0">
                  <c:v>209</c:v>
                </c:pt>
                <c:pt idx="1">
                  <c:v>336</c:v>
                </c:pt>
                <c:pt idx="2">
                  <c:v>532</c:v>
                </c:pt>
                <c:pt idx="3">
                  <c:v>399</c:v>
                </c:pt>
                <c:pt idx="4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3E-4068-9221-0C0E1363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82688"/>
        <c:axId val="80484608"/>
      </c:lineChart>
      <c:catAx>
        <c:axId val="804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Number/acre</a:t>
                </a:r>
              </a:p>
            </c:rich>
          </c:tx>
          <c:layout>
            <c:manualLayout>
              <c:xMode val="edge"/>
              <c:yMode val="edge"/>
              <c:x val="3.314121037463981E-2"/>
              <c:y val="0.40590483385148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8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423631123919304E-2"/>
          <c:y val="1.8450184501845025E-2"/>
          <c:w val="8.9337175792507328E-2"/>
          <c:h val="0.42435501835333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Davidson Lodge Adults vs. Juveniles</a:t>
            </a:r>
          </a:p>
        </c:rich>
      </c:tx>
      <c:layout>
        <c:manualLayout>
          <c:xMode val="edge"/>
          <c:yMode val="edge"/>
          <c:x val="0.19345238095238149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57194757936817"/>
          <c:y val="0.35897615673155431"/>
          <c:w val="0.77678797197024951"/>
          <c:h val="0.4358996188883158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Trends'!$AS$38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'5-site BT Trends'!$AR$39:$AR$44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'5-site BT Trends'!$AS$39:$AS$44</c:f>
              <c:numCache>
                <c:formatCode>General</c:formatCode>
                <c:ptCount val="6"/>
                <c:pt idx="0">
                  <c:v>314</c:v>
                </c:pt>
                <c:pt idx="1">
                  <c:v>543</c:v>
                </c:pt>
                <c:pt idx="2">
                  <c:v>67</c:v>
                </c:pt>
                <c:pt idx="3">
                  <c:v>376</c:v>
                </c:pt>
                <c:pt idx="4">
                  <c:v>176</c:v>
                </c:pt>
                <c:pt idx="5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C-48CA-B214-33B9B104917A}"/>
            </c:ext>
          </c:extLst>
        </c:ser>
        <c:ser>
          <c:idx val="1"/>
          <c:order val="1"/>
          <c:tx>
            <c:strRef>
              <c:f>'5-site BT Trends'!$AT$38</c:f>
              <c:strCache>
                <c:ptCount val="1"/>
                <c:pt idx="0">
                  <c:v>Juv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Trends'!$AT$39:$AT$44</c:f>
              <c:numCache>
                <c:formatCode>General</c:formatCode>
                <c:ptCount val="6"/>
                <c:pt idx="0">
                  <c:v>111</c:v>
                </c:pt>
                <c:pt idx="1">
                  <c:v>42</c:v>
                </c:pt>
                <c:pt idx="2">
                  <c:v>461</c:v>
                </c:pt>
                <c:pt idx="3">
                  <c:v>14</c:v>
                </c:pt>
                <c:pt idx="4">
                  <c:v>298</c:v>
                </c:pt>
                <c:pt idx="5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C-48CA-B214-33B9B104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34144"/>
        <c:axId val="80544512"/>
      </c:lineChart>
      <c:catAx>
        <c:axId val="805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4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number/acre</a:t>
                </a:r>
              </a:p>
            </c:rich>
          </c:tx>
          <c:layout>
            <c:manualLayout>
              <c:xMode val="edge"/>
              <c:yMode val="edge"/>
              <c:x val="8.0357455318085608E-2"/>
              <c:y val="0.425643179217983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3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535933008373963"/>
          <c:y val="0.28718110236220556"/>
          <c:w val="0.15773840769903844"/>
          <c:h val="0.13846207685577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 Fish/Mile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10063853958554"/>
          <c:y val="0.23393518518518519"/>
          <c:w val="0.87129396325459318"/>
          <c:h val="0.63898840769903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DOW Data Tables'!$A$20:$A$22</c:f>
              <c:strCache>
                <c:ptCount val="3"/>
                <c:pt idx="0">
                  <c:v>Golden Willow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'2015 DOW Data Tables'!$C$20:$C$21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'2015 DOW Data Tables'!$D$20:$D$21</c:f>
              <c:numCache>
                <c:formatCode>#,##0</c:formatCode>
                <c:ptCount val="2"/>
                <c:pt idx="0">
                  <c:v>3438.14764912281</c:v>
                </c:pt>
                <c:pt idx="1">
                  <c:v>141.15354385964901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F-4B9B-AEF9-7C16780C33A1}"/>
            </c:ext>
          </c:extLst>
        </c:ser>
        <c:ser>
          <c:idx val="1"/>
          <c:order val="1"/>
          <c:tx>
            <c:strRef>
              <c:f>'2015 DOW Data Tables'!$A$23:$A$25</c:f>
              <c:strCache>
                <c:ptCount val="3"/>
                <c:pt idx="0">
                  <c:v>Dedisse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Tables'!$D$23:$D$24</c:f>
              <c:numCache>
                <c:formatCode>#,##0</c:formatCode>
                <c:ptCount val="2"/>
                <c:pt idx="0">
                  <c:v>2717.6002173912998</c:v>
                </c:pt>
                <c:pt idx="1">
                  <c:v>385.79726086956498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F-4B9B-AEF9-7C16780C33A1}"/>
            </c:ext>
          </c:extLst>
        </c:ser>
        <c:ser>
          <c:idx val="2"/>
          <c:order val="2"/>
          <c:tx>
            <c:strRef>
              <c:f>'2015 DOW Data Tables'!$A$26:$A$28</c:f>
              <c:strCache>
                <c:ptCount val="3"/>
                <c:pt idx="0">
                  <c:v>Downtown Evergreen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Tables'!$D$26:$D$27</c:f>
              <c:numCache>
                <c:formatCode>#,##0</c:formatCode>
                <c:ptCount val="2"/>
                <c:pt idx="0">
                  <c:v>1871.7512624113499</c:v>
                </c:pt>
                <c:pt idx="1">
                  <c:v>795.19421276595699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F-4B9B-AEF9-7C16780C33A1}"/>
            </c:ext>
          </c:extLst>
        </c:ser>
        <c:ser>
          <c:idx val="3"/>
          <c:order val="3"/>
          <c:tx>
            <c:strRef>
              <c:f>'2015 DOW Data Tables'!$A$29:$A$31</c:f>
              <c:strCache>
                <c:ptCount val="3"/>
                <c:pt idx="0">
                  <c:v>Bear Creek Cabins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Tables'!$D$29:$D$30</c:f>
              <c:numCache>
                <c:formatCode>#,##0</c:formatCode>
                <c:ptCount val="2"/>
                <c:pt idx="0">
                  <c:v>1837.4304217687099</c:v>
                </c:pt>
                <c:pt idx="1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F-4B9B-AEF9-7C16780C33A1}"/>
            </c:ext>
          </c:extLst>
        </c:ser>
        <c:ser>
          <c:idx val="4"/>
          <c:order val="4"/>
          <c:tx>
            <c:strRef>
              <c:f>'2015 DOW Data Tables'!$A$32:$A$34</c:f>
              <c:strCache>
                <c:ptCount val="3"/>
                <c:pt idx="0">
                  <c:v>O'Fallon Park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Tables'!$D$32:$D$33</c:f>
              <c:numCache>
                <c:formatCode>#,##0</c:formatCode>
                <c:ptCount val="2"/>
                <c:pt idx="0">
                  <c:v>2261.8895483871001</c:v>
                </c:pt>
                <c:pt idx="1">
                  <c:v>118.279096774194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F-4B9B-AEF9-7C16780C33A1}"/>
            </c:ext>
          </c:extLst>
        </c:ser>
        <c:ser>
          <c:idx val="6"/>
          <c:order val="5"/>
          <c:tx>
            <c:strRef>
              <c:f>'2015 DOW Data Tables'!$A$35:$A$37</c:f>
              <c:strCache>
                <c:ptCount val="3"/>
                <c:pt idx="0">
                  <c:v>Idledale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Tables'!$D$35:$D$36</c:f>
              <c:numCache>
                <c:formatCode>#,##0</c:formatCode>
                <c:ptCount val="2"/>
                <c:pt idx="0">
                  <c:v>1714.3710415841599</c:v>
                </c:pt>
                <c:pt idx="1">
                  <c:v>178.43995247524799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7F-4B9B-AEF9-7C16780C33A1}"/>
            </c:ext>
          </c:extLst>
        </c:ser>
        <c:ser>
          <c:idx val="5"/>
          <c:order val="6"/>
          <c:tx>
            <c:strRef>
              <c:f>'2015 DOW Data Tables'!$A$38:$A$40</c:f>
              <c:strCache>
                <c:ptCount val="3"/>
                <c:pt idx="0">
                  <c:v>Morrison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Tables'!$D$38:$D$39</c:f>
              <c:numCache>
                <c:formatCode>#,##0</c:formatCode>
                <c:ptCount val="2"/>
                <c:pt idx="0">
                  <c:v>2046.85300840336</c:v>
                </c:pt>
                <c:pt idx="1">
                  <c:v>156.21811764705899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F-4B9B-AEF9-7C16780C3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7080616"/>
        <c:axId val="247085208"/>
      </c:barChart>
      <c:catAx>
        <c:axId val="24708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85208"/>
        <c:crosses val="autoZero"/>
        <c:auto val="1"/>
        <c:lblAlgn val="ctr"/>
        <c:lblOffset val="100"/>
        <c:noMultiLvlLbl val="0"/>
      </c:catAx>
      <c:valAx>
        <c:axId val="24708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0806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Lair O'Bear Adults vs. Juveniles</a:t>
            </a:r>
          </a:p>
        </c:rich>
      </c:tx>
      <c:layout>
        <c:manualLayout>
          <c:xMode val="edge"/>
          <c:yMode val="edge"/>
          <c:x val="0.28189910979228566"/>
          <c:y val="4.787234042553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6816749375159"/>
          <c:y val="0.27659574468085107"/>
          <c:w val="0.81899228456550965"/>
          <c:h val="0.53723404255319385"/>
        </c:manualLayout>
      </c:layout>
      <c:lineChart>
        <c:grouping val="standard"/>
        <c:varyColors val="0"/>
        <c:ser>
          <c:idx val="0"/>
          <c:order val="0"/>
          <c:tx>
            <c:strRef>
              <c:f>'5-site BT Trends'!$AS$38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'5-site BT Trends'!$AR$39:$AR$44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'5-site BT Trends'!$AV$39:$AV$44</c:f>
              <c:numCache>
                <c:formatCode>General</c:formatCode>
                <c:ptCount val="6"/>
                <c:pt idx="0">
                  <c:v>98</c:v>
                </c:pt>
                <c:pt idx="1">
                  <c:v>88</c:v>
                </c:pt>
                <c:pt idx="2">
                  <c:v>204</c:v>
                </c:pt>
                <c:pt idx="3">
                  <c:v>302</c:v>
                </c:pt>
                <c:pt idx="4">
                  <c:v>153</c:v>
                </c:pt>
                <c:pt idx="5">
                  <c:v>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4-439C-A3B0-0A6E0124534F}"/>
            </c:ext>
          </c:extLst>
        </c:ser>
        <c:ser>
          <c:idx val="1"/>
          <c:order val="1"/>
          <c:tx>
            <c:strRef>
              <c:f>'5-site BT Trends'!$AT$38</c:f>
              <c:strCache>
                <c:ptCount val="1"/>
                <c:pt idx="0">
                  <c:v>Juv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'5-site BT Trends'!$AW$39:$AW$44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223</c:v>
                </c:pt>
                <c:pt idx="3">
                  <c:v>31</c:v>
                </c:pt>
                <c:pt idx="4">
                  <c:v>790</c:v>
                </c:pt>
                <c:pt idx="5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4-439C-A3B0-0A6E01245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1760"/>
        <c:axId val="80583680"/>
      </c:lineChart>
      <c:catAx>
        <c:axId val="805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5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number/acre</a:t>
                </a:r>
              </a:p>
            </c:rich>
          </c:tx>
          <c:layout>
            <c:manualLayout>
              <c:xMode val="edge"/>
              <c:yMode val="edge"/>
              <c:x val="1.8180417665183184E-2"/>
              <c:y val="0.40953904858278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581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42167651892176"/>
          <c:y val="0.20744680851063882"/>
          <c:w val="0.23729230857012484"/>
          <c:h val="0.1223404255319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 Fish/Acre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6159230096238"/>
          <c:y val="0.22665243886593384"/>
          <c:w val="0.87129396325459318"/>
          <c:h val="0.66999753124918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DOW Data Tables'!$A$20:$A$22</c:f>
              <c:strCache>
                <c:ptCount val="3"/>
                <c:pt idx="0">
                  <c:v>Golden Willow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'2015 DOW Data Tables'!$C$20:$C$21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'2015 DOW Data Tables'!$E$20:$E$21</c:f>
              <c:numCache>
                <c:formatCode>#,##0</c:formatCode>
                <c:ptCount val="2"/>
                <c:pt idx="0">
                  <c:v>1233.24861327231</c:v>
                </c:pt>
                <c:pt idx="1">
                  <c:v>50.631162471395903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5-47FE-820A-E7C878CA8B47}"/>
            </c:ext>
          </c:extLst>
        </c:ser>
        <c:ser>
          <c:idx val="1"/>
          <c:order val="1"/>
          <c:tx>
            <c:strRef>
              <c:f>'2015 DOW Data Tables'!$A$23:$A$25</c:f>
              <c:strCache>
                <c:ptCount val="3"/>
                <c:pt idx="0">
                  <c:v>Dedisse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Tables'!$E$23:$E$24</c:f>
              <c:numCache>
                <c:formatCode>#,##0</c:formatCode>
                <c:ptCount val="2"/>
                <c:pt idx="0">
                  <c:v>679.40005434782597</c:v>
                </c:pt>
                <c:pt idx="1">
                  <c:v>96.449315217391302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5-47FE-820A-E7C878CA8B47}"/>
            </c:ext>
          </c:extLst>
        </c:ser>
        <c:ser>
          <c:idx val="2"/>
          <c:order val="2"/>
          <c:tx>
            <c:strRef>
              <c:f>'2015 DOW Data Tables'!$A$26:$A$28</c:f>
              <c:strCache>
                <c:ptCount val="3"/>
                <c:pt idx="0">
                  <c:v>Downtown Evergreen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Tables'!$E$26:$E$27</c:f>
              <c:numCache>
                <c:formatCode>#,##0</c:formatCode>
                <c:ptCount val="2"/>
                <c:pt idx="0">
                  <c:v>454.17493867334201</c:v>
                </c:pt>
                <c:pt idx="1">
                  <c:v>192.95153692115099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45-47FE-820A-E7C878CA8B47}"/>
            </c:ext>
          </c:extLst>
        </c:ser>
        <c:ser>
          <c:idx val="3"/>
          <c:order val="3"/>
          <c:tx>
            <c:strRef>
              <c:f>'2015 DOW Data Tables'!$A$29:$A$31</c:f>
              <c:strCache>
                <c:ptCount val="3"/>
                <c:pt idx="0">
                  <c:v>Bear Creek Cabins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Tables'!$E$29:$E$30</c:f>
              <c:numCache>
                <c:formatCode>#,##0</c:formatCode>
                <c:ptCount val="2"/>
                <c:pt idx="0">
                  <c:v>473.71253061224502</c:v>
                </c:pt>
                <c:pt idx="1">
                  <c:v>136.125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45-47FE-820A-E7C878CA8B47}"/>
            </c:ext>
          </c:extLst>
        </c:ser>
        <c:ser>
          <c:idx val="4"/>
          <c:order val="4"/>
          <c:tx>
            <c:strRef>
              <c:f>'2015 DOW Data Tables'!$A$32:$A$34</c:f>
              <c:strCache>
                <c:ptCount val="3"/>
                <c:pt idx="0">
                  <c:v>O'Fallon Park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Tables'!$E$32:$E$33</c:f>
              <c:numCache>
                <c:formatCode>#,##0</c:formatCode>
                <c:ptCount val="2"/>
                <c:pt idx="0">
                  <c:v>666.44959907834095</c:v>
                </c:pt>
                <c:pt idx="1">
                  <c:v>34.850091013824901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45-47FE-820A-E7C878CA8B47}"/>
            </c:ext>
          </c:extLst>
        </c:ser>
        <c:ser>
          <c:idx val="5"/>
          <c:order val="5"/>
          <c:tx>
            <c:strRef>
              <c:f>'2015 DOW Data Tables'!$A$35:$A$37</c:f>
              <c:strCache>
                <c:ptCount val="3"/>
                <c:pt idx="0">
                  <c:v>Idledale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Tables'!$E$35:$E$36</c:f>
              <c:numCache>
                <c:formatCode>#,##0</c:formatCode>
                <c:ptCount val="2"/>
                <c:pt idx="0">
                  <c:v>565.74244372277201</c:v>
                </c:pt>
                <c:pt idx="1">
                  <c:v>58.885184316831698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45-47FE-820A-E7C878CA8B47}"/>
            </c:ext>
          </c:extLst>
        </c:ser>
        <c:ser>
          <c:idx val="6"/>
          <c:order val="6"/>
          <c:tx>
            <c:strRef>
              <c:f>'2015 DOW Data Tables'!$A$38:$A$40</c:f>
              <c:strCache>
                <c:ptCount val="3"/>
                <c:pt idx="0">
                  <c:v>Morrison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Tables'!$E$38:$E$39</c:f>
              <c:numCache>
                <c:formatCode>#,##0</c:formatCode>
                <c:ptCount val="2"/>
                <c:pt idx="0">
                  <c:v>562.88457731092399</c:v>
                </c:pt>
                <c:pt idx="1">
                  <c:v>42.959982352941203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45-47FE-820A-E7C878CA8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9569392"/>
        <c:axId val="359567752"/>
      </c:barChart>
      <c:catAx>
        <c:axId val="35956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67752"/>
        <c:crosses val="autoZero"/>
        <c:auto val="1"/>
        <c:lblAlgn val="ctr"/>
        <c:lblOffset val="100"/>
        <c:noMultiLvlLbl val="0"/>
      </c:catAx>
      <c:valAx>
        <c:axId val="3595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693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4423489503184434E-2"/>
          <c:y val="0.11860690990358878"/>
          <c:w val="0.91059191780770632"/>
          <c:h val="0.10571595217264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Pounds of Fish/Acre</a:t>
            </a:r>
          </a:p>
        </c:rich>
      </c:tx>
      <c:layout>
        <c:manualLayout>
          <c:xMode val="edge"/>
          <c:yMode val="edge"/>
          <c:x val="0.30148676954799741"/>
          <c:y val="2.84552845528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765638216384772E-2"/>
          <c:y val="0.20047692209205556"/>
          <c:w val="0.90887705426863141"/>
          <c:h val="0.69768708789450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DOW Data Tables'!$A$20:$A$22</c:f>
              <c:strCache>
                <c:ptCount val="3"/>
                <c:pt idx="0">
                  <c:v>Golden Willow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'2015 DOW Data Tables'!$C$20:$C$21</c:f>
              <c:strCache>
                <c:ptCount val="2"/>
                <c:pt idx="0">
                  <c:v>Brown</c:v>
                </c:pt>
                <c:pt idx="1">
                  <c:v>Rainbow</c:v>
                </c:pt>
              </c:strCache>
            </c:strRef>
          </c:cat>
          <c:val>
            <c:numRef>
              <c:f>'2015 DOW Data Tables'!$F$20:$F$21</c:f>
              <c:numCache>
                <c:formatCode>#,##0</c:formatCode>
                <c:ptCount val="2"/>
                <c:pt idx="0">
                  <c:v>169.84420323002399</c:v>
                </c:pt>
                <c:pt idx="1">
                  <c:v>6.9729731345461596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4-41F5-A51B-CF1395D42C9C}"/>
            </c:ext>
          </c:extLst>
        </c:ser>
        <c:ser>
          <c:idx val="1"/>
          <c:order val="1"/>
          <c:tx>
            <c:strRef>
              <c:f>'2015 DOW Data Tables'!$A$23:$A$25</c:f>
              <c:strCache>
                <c:ptCount val="3"/>
                <c:pt idx="0">
                  <c:v>Dedisse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Tables'!$F$23:$F$24</c:f>
              <c:numCache>
                <c:formatCode>#,##0</c:formatCode>
                <c:ptCount val="2"/>
                <c:pt idx="0">
                  <c:v>42.377442909113</c:v>
                </c:pt>
                <c:pt idx="1">
                  <c:v>6.0160068034900602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4-41F5-A51B-CF1395D42C9C}"/>
            </c:ext>
          </c:extLst>
        </c:ser>
        <c:ser>
          <c:idx val="2"/>
          <c:order val="2"/>
          <c:tx>
            <c:strRef>
              <c:f>'2015 DOW Data Tables'!$A$26:$A$28</c:f>
              <c:strCache>
                <c:ptCount val="3"/>
                <c:pt idx="0">
                  <c:v>Downtown Evergreen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Tables'!$F$26:$F$27</c:f>
              <c:numCache>
                <c:formatCode>#,##0</c:formatCode>
                <c:ptCount val="2"/>
                <c:pt idx="0">
                  <c:v>122.534205105802</c:v>
                </c:pt>
                <c:pt idx="1">
                  <c:v>52.057392839945003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4-41F5-A51B-CF1395D42C9C}"/>
            </c:ext>
          </c:extLst>
        </c:ser>
        <c:ser>
          <c:idx val="3"/>
          <c:order val="3"/>
          <c:tx>
            <c:strRef>
              <c:f>'2015 DOW Data Tables'!$A$29:$A$31</c:f>
              <c:strCache>
                <c:ptCount val="3"/>
                <c:pt idx="0">
                  <c:v>Bear Creek Cabins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Tables'!$F$29:$F$30</c:f>
              <c:numCache>
                <c:formatCode>#,##0</c:formatCode>
                <c:ptCount val="2"/>
                <c:pt idx="0">
                  <c:v>95.389611572457099</c:v>
                </c:pt>
                <c:pt idx="1">
                  <c:v>27.4109508112832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64-41F5-A51B-CF1395D42C9C}"/>
            </c:ext>
          </c:extLst>
        </c:ser>
        <c:ser>
          <c:idx val="4"/>
          <c:order val="4"/>
          <c:tx>
            <c:strRef>
              <c:f>'2015 DOW Data Tables'!$A$32:$A$34</c:f>
              <c:strCache>
                <c:ptCount val="3"/>
                <c:pt idx="0">
                  <c:v>O'Fallon Park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Tables'!$F$32:$F$33</c:f>
              <c:numCache>
                <c:formatCode>#,##0</c:formatCode>
                <c:ptCount val="2"/>
                <c:pt idx="0">
                  <c:v>83.660154942222306</c:v>
                </c:pt>
                <c:pt idx="1">
                  <c:v>4.37477045225803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64-41F5-A51B-CF1395D42C9C}"/>
            </c:ext>
          </c:extLst>
        </c:ser>
        <c:ser>
          <c:idx val="5"/>
          <c:order val="5"/>
          <c:tx>
            <c:strRef>
              <c:f>'2015 DOW Data Tables'!$A$35:$A$37</c:f>
              <c:strCache>
                <c:ptCount val="3"/>
                <c:pt idx="0">
                  <c:v>Idledale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Tables'!$F$35:$F$36</c:f>
              <c:numCache>
                <c:formatCode>#,##0</c:formatCode>
                <c:ptCount val="2"/>
                <c:pt idx="0">
                  <c:v>137.82975893405799</c:v>
                </c:pt>
                <c:pt idx="1">
                  <c:v>14.345981725835699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64-41F5-A51B-CF1395D42C9C}"/>
            </c:ext>
          </c:extLst>
        </c:ser>
        <c:ser>
          <c:idx val="6"/>
          <c:order val="6"/>
          <c:tx>
            <c:strRef>
              <c:f>'2015 DOW Data Tables'!$A$38:$A$40</c:f>
              <c:strCache>
                <c:ptCount val="3"/>
                <c:pt idx="0">
                  <c:v>Morrison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'2015 DOW Data Tables'!$F$38:$F$39</c:f>
              <c:numCache>
                <c:formatCode>#,##0</c:formatCode>
                <c:ptCount val="2"/>
                <c:pt idx="0">
                  <c:v>130.27136241133999</c:v>
                </c:pt>
                <c:pt idx="1">
                  <c:v>9.9424565103929101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64-41F5-A51B-CF1395D42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7901904"/>
        <c:axId val="397903216"/>
      </c:barChart>
      <c:catAx>
        <c:axId val="39790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03216"/>
        <c:crosses val="autoZero"/>
        <c:auto val="1"/>
        <c:lblAlgn val="ctr"/>
        <c:lblOffset val="100"/>
        <c:noMultiLvlLbl val="0"/>
      </c:catAx>
      <c:valAx>
        <c:axId val="39790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019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690506529007528E-2"/>
          <c:y val="0.12033992702131746"/>
          <c:w val="0.91689192377923734"/>
          <c:h val="7.253390201224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Trout/ Mile Comparison From 2014-2015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DOW Data Tables'!$A$69:$A$71</c:f>
              <c:strCache>
                <c:ptCount val="1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'2015 DOW Data Tables'!$H$66:$I$66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('2015 DOW Data Tables'!$D$71,'2015 DOW Data Tables'!$G$71)</c:f>
              <c:numCache>
                <c:formatCode>#,##0</c:formatCode>
                <c:ptCount val="2"/>
                <c:pt idx="0">
                  <c:v>492</c:v>
                </c:pt>
                <c:pt idx="1">
                  <c:v>3579.3011929824588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3-44EA-97D4-69B379856D2F}"/>
            </c:ext>
          </c:extLst>
        </c:ser>
        <c:ser>
          <c:idx val="1"/>
          <c:order val="1"/>
          <c:tx>
            <c:strRef>
              <c:f>'2015 DOW Data Tables'!$A$72:$A$74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('2015 DOW Data Tables'!$D$74,'2015 DOW Data Tables'!$G$74)</c:f>
              <c:numCache>
                <c:formatCode>#,##0</c:formatCode>
                <c:ptCount val="2"/>
                <c:pt idx="0">
                  <c:v>1711</c:v>
                </c:pt>
                <c:pt idx="1">
                  <c:v>3103.3974782608648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3-44EA-97D4-69B379856D2F}"/>
            </c:ext>
          </c:extLst>
        </c:ser>
        <c:ser>
          <c:idx val="2"/>
          <c:order val="2"/>
          <c:tx>
            <c:strRef>
              <c:f>'2015 DOW Data Tables'!$A$75:$A$77</c:f>
              <c:strCache>
                <c:ptCount val="1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('2015 DOW Data Tables'!$D$77,'2015 DOW Data Tables'!$G$77)</c:f>
              <c:numCache>
                <c:formatCode>#,##0</c:formatCode>
                <c:ptCount val="2"/>
                <c:pt idx="0">
                  <c:v>3305</c:v>
                </c:pt>
                <c:pt idx="1">
                  <c:v>2666.9454751773069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F3-44EA-97D4-69B379856D2F}"/>
            </c:ext>
          </c:extLst>
        </c:ser>
        <c:ser>
          <c:idx val="3"/>
          <c:order val="3"/>
          <c:tx>
            <c:strRef>
              <c:f>'2015 DOW Data Tables'!$A$78:$A$80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('2015 DOW Data Tables'!$D$80,'2015 DOW Data Tables'!$G$80)</c:f>
              <c:numCache>
                <c:formatCode>#,##0</c:formatCode>
                <c:ptCount val="2"/>
                <c:pt idx="0">
                  <c:v>4013</c:v>
                </c:pt>
                <c:pt idx="1">
                  <c:v>2365.4304217687099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F3-44EA-97D4-69B379856D2F}"/>
            </c:ext>
          </c:extLst>
        </c:ser>
        <c:ser>
          <c:idx val="4"/>
          <c:order val="4"/>
          <c:tx>
            <c:strRef>
              <c:f>'2015 DOW Data Tables'!$A$81:$A$83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('2015 DOW Data Tables'!$D$83,'2015 DOW Data Tables'!$G$83)</c:f>
              <c:numCache>
                <c:formatCode>#,##0</c:formatCode>
                <c:ptCount val="2"/>
                <c:pt idx="0">
                  <c:v>2066</c:v>
                </c:pt>
                <c:pt idx="1">
                  <c:v>2380.1686451612941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F3-44EA-97D4-69B379856D2F}"/>
            </c:ext>
          </c:extLst>
        </c:ser>
        <c:ser>
          <c:idx val="5"/>
          <c:order val="5"/>
          <c:tx>
            <c:strRef>
              <c:f>'2015 DOW Data Tables'!$A$87:$A$89</c:f>
              <c:strCache>
                <c:ptCount val="1"/>
                <c:pt idx="0">
                  <c:v>Idledale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('2015 DOW Data Tables'!$D$89,'2015 DOW Data Tables'!$G$89)</c:f>
              <c:numCache>
                <c:formatCode>#,##0</c:formatCode>
                <c:ptCount val="2"/>
                <c:pt idx="0">
                  <c:v>2131</c:v>
                </c:pt>
                <c:pt idx="1">
                  <c:v>1892.8109940594079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5-43E0-BC80-AAC366C62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83968"/>
        <c:axId val="415384296"/>
      </c:barChart>
      <c:catAx>
        <c:axId val="41538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4296"/>
        <c:crosses val="autoZero"/>
        <c:auto val="1"/>
        <c:lblAlgn val="ctr"/>
        <c:lblOffset val="100"/>
        <c:noMultiLvlLbl val="0"/>
      </c:catAx>
      <c:valAx>
        <c:axId val="41538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839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6331362449101344E-2"/>
          <c:y val="0.14856481481481482"/>
          <c:w val="0.91368939372300351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Brown Trout/ Acre Comparison From 2014-2015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DOW Data Tables'!$A$69:$A$71</c:f>
              <c:strCache>
                <c:ptCount val="1"/>
                <c:pt idx="0">
                  <c:v>Golden Willow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'2015 DOW Data Tables'!$H$66:$I$66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('2015 DOW Data Tables'!$E$69,'2015 DOW Data Tables'!$H$69)</c:f>
              <c:numCache>
                <c:formatCode>#,##0</c:formatCode>
                <c:ptCount val="2"/>
                <c:pt idx="0">
                  <c:v>988</c:v>
                </c:pt>
                <c:pt idx="1">
                  <c:v>1233.24861327231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7F2-8F80-B83DC587852F}"/>
            </c:ext>
          </c:extLst>
        </c:ser>
        <c:ser>
          <c:idx val="1"/>
          <c:order val="1"/>
          <c:tx>
            <c:strRef>
              <c:f>'2015 DOW Data Tables'!$A$72:$A$74</c:f>
              <c:strCache>
                <c:ptCount val="1"/>
                <c:pt idx="0">
                  <c:v>Dedisse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('2015 DOW Data Tables'!$E$72,'2015 DOW Data Tables'!$H$72)</c:f>
              <c:numCache>
                <c:formatCode>#,##0</c:formatCode>
                <c:ptCount val="2"/>
                <c:pt idx="0">
                  <c:v>321</c:v>
                </c:pt>
                <c:pt idx="1">
                  <c:v>679.40005434782597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6-47F2-8F80-B83DC587852F}"/>
            </c:ext>
          </c:extLst>
        </c:ser>
        <c:ser>
          <c:idx val="2"/>
          <c:order val="2"/>
          <c:tx>
            <c:strRef>
              <c:f>'2015 DOW Data Tables'!$A$75:$A$77</c:f>
              <c:strCache>
                <c:ptCount val="1"/>
                <c:pt idx="0">
                  <c:v>Downtown Evergreen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('2015 DOW Data Tables'!$E$75,'2015 DOW Data Tables'!$H$75)</c:f>
              <c:numCache>
                <c:formatCode>#,##0</c:formatCode>
                <c:ptCount val="2"/>
                <c:pt idx="0">
                  <c:v>450.14756195244098</c:v>
                </c:pt>
                <c:pt idx="1">
                  <c:v>454.17493867334201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6-47F2-8F80-B83DC587852F}"/>
            </c:ext>
          </c:extLst>
        </c:ser>
        <c:ser>
          <c:idx val="3"/>
          <c:order val="3"/>
          <c:tx>
            <c:strRef>
              <c:f>'2015 DOW Data Tables'!$A$78:$A$80</c:f>
              <c:strCache>
                <c:ptCount val="1"/>
                <c:pt idx="0">
                  <c:v>Bear Creek Cabins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('2015 DOW Data Tables'!$E$78,'2015 DOW Data Tables'!$H$78)</c:f>
              <c:numCache>
                <c:formatCode>#,##0</c:formatCode>
                <c:ptCount val="2"/>
                <c:pt idx="0">
                  <c:v>764</c:v>
                </c:pt>
                <c:pt idx="1">
                  <c:v>473.71253061224502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6-47F2-8F80-B83DC587852F}"/>
            </c:ext>
          </c:extLst>
        </c:ser>
        <c:ser>
          <c:idx val="4"/>
          <c:order val="4"/>
          <c:tx>
            <c:strRef>
              <c:f>'2015 DOW Data Tables'!$A$81:$A$83</c:f>
              <c:strCache>
                <c:ptCount val="1"/>
                <c:pt idx="0">
                  <c:v>O'Fallon Park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('2015 DOW Data Tables'!$E$81,'2015 DOW Data Tables'!$H$81)</c:f>
              <c:numCache>
                <c:formatCode>#,##0</c:formatCode>
                <c:ptCount val="2"/>
                <c:pt idx="0">
                  <c:v>571</c:v>
                </c:pt>
                <c:pt idx="1">
                  <c:v>666.44959907834095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6-47F2-8F80-B83DC587852F}"/>
            </c:ext>
          </c:extLst>
        </c:ser>
        <c:ser>
          <c:idx val="5"/>
          <c:order val="5"/>
          <c:tx>
            <c:strRef>
              <c:f>'2015 DOW Data Tables'!$A$87:$A$89</c:f>
              <c:strCache>
                <c:ptCount val="1"/>
                <c:pt idx="0">
                  <c:v>Idledale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('2015 DOW Data Tables'!$E$87,'2015 DOW Data Tables'!$H$87)</c:f>
              <c:numCache>
                <c:formatCode>#,##0</c:formatCode>
                <c:ptCount val="2"/>
                <c:pt idx="0">
                  <c:v>601</c:v>
                </c:pt>
                <c:pt idx="1">
                  <c:v>565.74244372277201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96-47F2-8F80-B83DC587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06248"/>
        <c:axId val="379221528"/>
      </c:barChart>
      <c:catAx>
        <c:axId val="41700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221528"/>
        <c:crosses val="autoZero"/>
        <c:auto val="1"/>
        <c:lblAlgn val="ctr"/>
        <c:lblOffset val="100"/>
        <c:noMultiLvlLbl val="0"/>
      </c:catAx>
      <c:valAx>
        <c:axId val="37922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062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1455420</xdr:colOff>
      <xdr:row>40</xdr:row>
      <xdr:rowOff>76200</xdr:rowOff>
    </xdr:from>
    <xdr:to>
      <xdr:col>9</xdr:col>
      <xdr:colOff>411480</xdr:colOff>
      <xdr:row>58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1524000</xdr:colOff>
      <xdr:row>59</xdr:row>
      <xdr:rowOff>106680</xdr:rowOff>
    </xdr:from>
    <xdr:to>
      <xdr:col>9</xdr:col>
      <xdr:colOff>419100</xdr:colOff>
      <xdr:row>76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1127760</xdr:colOff>
      <xdr:row>48</xdr:row>
      <xdr:rowOff>38100</xdr:rowOff>
    </xdr:from>
    <xdr:to>
      <xdr:col>16</xdr:col>
      <xdr:colOff>868680</xdr:colOff>
      <xdr:row>67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1615440</xdr:colOff>
      <xdr:row>78</xdr:row>
      <xdr:rowOff>7620</xdr:rowOff>
    </xdr:from>
    <xdr:to>
      <xdr:col>9</xdr:col>
      <xdr:colOff>342900</xdr:colOff>
      <xdr:row>94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38100</xdr:rowOff>
    </xdr:from>
    <xdr:to>
      <xdr:col>15</xdr:col>
      <xdr:colOff>1021080</xdr:colOff>
      <xdr:row>32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33</xdr:row>
      <xdr:rowOff>30480</xdr:rowOff>
    </xdr:from>
    <xdr:to>
      <xdr:col>20</xdr:col>
      <xdr:colOff>518160</xdr:colOff>
      <xdr:row>51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1051560</xdr:colOff>
      <xdr:row>41</xdr:row>
      <xdr:rowOff>99060</xdr:rowOff>
    </xdr:from>
    <xdr:to>
      <xdr:col>9</xdr:col>
      <xdr:colOff>198120</xdr:colOff>
      <xdr:row>60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66</xdr:row>
      <xdr:rowOff>106680</xdr:rowOff>
    </xdr:from>
    <xdr:to>
      <xdr:col>20</xdr:col>
      <xdr:colOff>426720</xdr:colOff>
      <xdr:row>81</xdr:row>
      <xdr:rowOff>30480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68580</xdr:colOff>
      <xdr:row>83</xdr:row>
      <xdr:rowOff>152400</xdr:rowOff>
    </xdr:from>
    <xdr:to>
      <xdr:col>20</xdr:col>
      <xdr:colOff>472440</xdr:colOff>
      <xdr:row>99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0</xdr:row>
      <xdr:rowOff>155575</xdr:rowOff>
    </xdr:from>
    <xdr:to>
      <xdr:col>17</xdr:col>
      <xdr:colOff>260350</xdr:colOff>
      <xdr:row>16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A66047-9820-4276-A791-A1BA62A58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606424</xdr:colOff>
      <xdr:row>0</xdr:row>
      <xdr:rowOff>142875</xdr:rowOff>
    </xdr:from>
    <xdr:to>
      <xdr:col>27</xdr:col>
      <xdr:colOff>38099</xdr:colOff>
      <xdr:row>16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F52FDA-7B88-4C46-98FB-8D54A1EE2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53974</xdr:colOff>
      <xdr:row>17</xdr:row>
      <xdr:rowOff>155575</xdr:rowOff>
    </xdr:from>
    <xdr:to>
      <xdr:col>22</xdr:col>
      <xdr:colOff>215899</xdr:colOff>
      <xdr:row>33</xdr:row>
      <xdr:rowOff>60325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764363-FF96-45D3-9203-1D60066EA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53974</xdr:colOff>
      <xdr:row>34</xdr:row>
      <xdr:rowOff>53974</xdr:rowOff>
    </xdr:from>
    <xdr:to>
      <xdr:col>24</xdr:col>
      <xdr:colOff>6350</xdr:colOff>
      <xdr:row>51</xdr:row>
      <xdr:rowOff>158749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D6449E-B667-45EB-88B2-81736100D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22224</xdr:colOff>
      <xdr:row>54</xdr:row>
      <xdr:rowOff>41275</xdr:rowOff>
    </xdr:from>
    <xdr:to>
      <xdr:col>24</xdr:col>
      <xdr:colOff>25399</xdr:colOff>
      <xdr:row>71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AA39CCA-3578-400F-8FD3-119640E9F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2</xdr:row>
      <xdr:rowOff>76200</xdr:rowOff>
    </xdr:from>
    <xdr:to>
      <xdr:col>25</xdr:col>
      <xdr:colOff>476250</xdr:colOff>
      <xdr:row>13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D79E6-6465-40E6-909E-3B412D7826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209550</xdr:colOff>
      <xdr:row>14</xdr:row>
      <xdr:rowOff>101600</xdr:rowOff>
    </xdr:from>
    <xdr:to>
      <xdr:col>25</xdr:col>
      <xdr:colOff>514350</xdr:colOff>
      <xdr:row>24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FF439F-217D-4874-98D0-1EA2B65B9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101600</xdr:colOff>
      <xdr:row>2</xdr:row>
      <xdr:rowOff>50800</xdr:rowOff>
    </xdr:from>
    <xdr:to>
      <xdr:col>33</xdr:col>
      <xdr:colOff>406400</xdr:colOff>
      <xdr:row>13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DDCF4-41ED-4C7F-B7E0-67368872E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517525</xdr:colOff>
      <xdr:row>28</xdr:row>
      <xdr:rowOff>28575</xdr:rowOff>
    </xdr:from>
    <xdr:to>
      <xdr:col>33</xdr:col>
      <xdr:colOff>212725</xdr:colOff>
      <xdr:row>43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6AB9C-3CC7-4999-8898-812E1445B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523875</xdr:colOff>
      <xdr:row>43</xdr:row>
      <xdr:rowOff>142875</xdr:rowOff>
    </xdr:from>
    <xdr:to>
      <xdr:col>33</xdr:col>
      <xdr:colOff>219075</xdr:colOff>
      <xdr:row>60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04EB09-09C8-49B6-B35C-F47DF822B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358775</xdr:colOff>
      <xdr:row>0</xdr:row>
      <xdr:rowOff>342900</xdr:rowOff>
    </xdr:from>
    <xdr:to>
      <xdr:col>30</xdr:col>
      <xdr:colOff>53975</xdr:colOff>
      <xdr:row>16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A563FB-033F-42E4-9A05-EA87CB04A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346075</xdr:colOff>
      <xdr:row>17</xdr:row>
      <xdr:rowOff>57150</xdr:rowOff>
    </xdr:from>
    <xdr:to>
      <xdr:col>30</xdr:col>
      <xdr:colOff>41275</xdr:colOff>
      <xdr:row>34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90A27-120B-4989-B802-00BF5453F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384175</xdr:colOff>
      <xdr:row>0</xdr:row>
      <xdr:rowOff>355600</xdr:rowOff>
    </xdr:from>
    <xdr:to>
      <xdr:col>38</xdr:col>
      <xdr:colOff>79375</xdr:colOff>
      <xdr:row>16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A873198-2F7A-40BA-89F7-B7FFE9381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434974</xdr:colOff>
      <xdr:row>36</xdr:row>
      <xdr:rowOff>69850</xdr:rowOff>
    </xdr:from>
    <xdr:to>
      <xdr:col>28</xdr:col>
      <xdr:colOff>203200</xdr:colOff>
      <xdr:row>52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668CEB-4910-44D0-B77C-AC58DE056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0</xdr:rowOff>
    </xdr:from>
    <xdr:to>
      <xdr:col>22</xdr:col>
      <xdr:colOff>57150</xdr:colOff>
      <xdr:row>23</xdr:row>
      <xdr:rowOff>152400</xdr:rowOff>
    </xdr:to>
    <xdr:graphicFrame macro="">
      <xdr:nvGraphicFramePr>
        <xdr:cNvPr id="2229" name="Chart 1">
          <a:extLst>
            <a:ext uri="{FF2B5EF4-FFF2-40B4-BE49-F238E27FC236}">
              <a16:creationId xmlns:a16="http://schemas.microsoft.com/office/drawing/2014/main" id="{00000000-0008-0000-0B00-0000B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37</xdr:row>
      <xdr:rowOff>123825</xdr:rowOff>
    </xdr:from>
    <xdr:to>
      <xdr:col>17</xdr:col>
      <xdr:colOff>371474</xdr:colOff>
      <xdr:row>54</xdr:row>
      <xdr:rowOff>28576</xdr:rowOff>
    </xdr:to>
    <xdr:graphicFrame macro="">
      <xdr:nvGraphicFramePr>
        <xdr:cNvPr id="2230" name="Chart 2">
          <a:extLst>
            <a:ext uri="{FF2B5EF4-FFF2-40B4-BE49-F238E27FC236}">
              <a16:creationId xmlns:a16="http://schemas.microsoft.com/office/drawing/2014/main" id="{00000000-0008-0000-0B00-0000B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70</xdr:row>
      <xdr:rowOff>47625</xdr:rowOff>
    </xdr:from>
    <xdr:to>
      <xdr:col>18</xdr:col>
      <xdr:colOff>9525</xdr:colOff>
      <xdr:row>86</xdr:row>
      <xdr:rowOff>85725</xdr:rowOff>
    </xdr:to>
    <xdr:graphicFrame macro="">
      <xdr:nvGraphicFramePr>
        <xdr:cNvPr id="2231" name="Chart 3">
          <a:extLst>
            <a:ext uri="{FF2B5EF4-FFF2-40B4-BE49-F238E27FC236}">
              <a16:creationId xmlns:a16="http://schemas.microsoft.com/office/drawing/2014/main" id="{00000000-0008-0000-0B00-0000B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180974</xdr:colOff>
      <xdr:row>55</xdr:row>
      <xdr:rowOff>47624</xdr:rowOff>
    </xdr:from>
    <xdr:to>
      <xdr:col>17</xdr:col>
      <xdr:colOff>381000</xdr:colOff>
      <xdr:row>69</xdr:row>
      <xdr:rowOff>152399</xdr:rowOff>
    </xdr:to>
    <xdr:graphicFrame macro="">
      <xdr:nvGraphicFramePr>
        <xdr:cNvPr id="2232" name="Chart 4">
          <a:extLst>
            <a:ext uri="{FF2B5EF4-FFF2-40B4-BE49-F238E27FC236}">
              <a16:creationId xmlns:a16="http://schemas.microsoft.com/office/drawing/2014/main" id="{00000000-0008-0000-0B00-0000B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340361</xdr:colOff>
      <xdr:row>7</xdr:row>
      <xdr:rowOff>46990</xdr:rowOff>
    </xdr:from>
    <xdr:to>
      <xdr:col>32</xdr:col>
      <xdr:colOff>57150</xdr:colOff>
      <xdr:row>23</xdr:row>
      <xdr:rowOff>100330</xdr:rowOff>
    </xdr:to>
    <xdr:graphicFrame macro="">
      <xdr:nvGraphicFramePr>
        <xdr:cNvPr id="2233" name="Chart 5">
          <a:extLst>
            <a:ext uri="{FF2B5EF4-FFF2-40B4-BE49-F238E27FC236}">
              <a16:creationId xmlns:a16="http://schemas.microsoft.com/office/drawing/2014/main" id="{00000000-0008-0000-0B00-0000B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336551</xdr:colOff>
      <xdr:row>24</xdr:row>
      <xdr:rowOff>98425</xdr:rowOff>
    </xdr:from>
    <xdr:to>
      <xdr:col>32</xdr:col>
      <xdr:colOff>63500</xdr:colOff>
      <xdr:row>38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269875</xdr:colOff>
      <xdr:row>39</xdr:row>
      <xdr:rowOff>6351</xdr:rowOff>
    </xdr:from>
    <xdr:to>
      <xdr:col>32</xdr:col>
      <xdr:colOff>95250</xdr:colOff>
      <xdr:row>51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51</xdr:row>
      <xdr:rowOff>85725</xdr:rowOff>
    </xdr:from>
    <xdr:to>
      <xdr:col>33</xdr:col>
      <xdr:colOff>28575</xdr:colOff>
      <xdr:row>69</xdr:row>
      <xdr:rowOff>47625</xdr:rowOff>
    </xdr:to>
    <xdr:graphicFrame macro="">
      <xdr:nvGraphicFramePr>
        <xdr:cNvPr id="3181" name="Chart 1">
          <a:extLst>
            <a:ext uri="{FF2B5EF4-FFF2-40B4-BE49-F238E27FC236}">
              <a16:creationId xmlns:a16="http://schemas.microsoft.com/office/drawing/2014/main" id="{00000000-0008-0000-0C00-00006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70</xdr:row>
      <xdr:rowOff>76200</xdr:rowOff>
    </xdr:from>
    <xdr:to>
      <xdr:col>32</xdr:col>
      <xdr:colOff>428625</xdr:colOff>
      <xdr:row>87</xdr:row>
      <xdr:rowOff>19050</xdr:rowOff>
    </xdr:to>
    <xdr:graphicFrame macro="">
      <xdr:nvGraphicFramePr>
        <xdr:cNvPr id="3182" name="Chart 2">
          <a:extLst>
            <a:ext uri="{FF2B5EF4-FFF2-40B4-BE49-F238E27FC236}">
              <a16:creationId xmlns:a16="http://schemas.microsoft.com/office/drawing/2014/main" id="{00000000-0008-0000-0C00-00006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28</xdr:row>
      <xdr:rowOff>80009</xdr:rowOff>
    </xdr:from>
    <xdr:to>
      <xdr:col>26</xdr:col>
      <xdr:colOff>12700</xdr:colOff>
      <xdr:row>50</xdr:row>
      <xdr:rowOff>1905</xdr:rowOff>
    </xdr:to>
    <xdr:graphicFrame macro="">
      <xdr:nvGraphicFramePr>
        <xdr:cNvPr id="3183" name="Chart 3">
          <a:extLst>
            <a:ext uri="{FF2B5EF4-FFF2-40B4-BE49-F238E27FC236}">
              <a16:creationId xmlns:a16="http://schemas.microsoft.com/office/drawing/2014/main" id="{00000000-0008-0000-0C00-00006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231140</xdr:colOff>
      <xdr:row>1</xdr:row>
      <xdr:rowOff>89534</xdr:rowOff>
    </xdr:from>
    <xdr:to>
      <xdr:col>44</xdr:col>
      <xdr:colOff>12065</xdr:colOff>
      <xdr:row>18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263525</xdr:colOff>
      <xdr:row>19</xdr:row>
      <xdr:rowOff>117475</xdr:rowOff>
    </xdr:from>
    <xdr:to>
      <xdr:col>43</xdr:col>
      <xdr:colOff>568325</xdr:colOff>
      <xdr:row>37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273050</xdr:colOff>
      <xdr:row>38</xdr:row>
      <xdr:rowOff>41275</xdr:rowOff>
    </xdr:from>
    <xdr:to>
      <xdr:col>43</xdr:col>
      <xdr:colOff>546100</xdr:colOff>
      <xdr:row>54</xdr:row>
      <xdr:rowOff>120650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228600</xdr:colOff>
      <xdr:row>59</xdr:row>
      <xdr:rowOff>20955</xdr:rowOff>
    </xdr:from>
    <xdr:to>
      <xdr:col>43</xdr:col>
      <xdr:colOff>533400</xdr:colOff>
      <xdr:row>77</xdr:row>
      <xdr:rowOff>20955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209550</xdr:colOff>
      <xdr:row>78</xdr:row>
      <xdr:rowOff>6350</xdr:rowOff>
    </xdr:from>
    <xdr:to>
      <xdr:col>43</xdr:col>
      <xdr:colOff>539750</xdr:colOff>
      <xdr:row>96</xdr:row>
      <xdr:rowOff>6350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275590</xdr:colOff>
      <xdr:row>1</xdr:row>
      <xdr:rowOff>129540</xdr:rowOff>
    </xdr:from>
    <xdr:to>
      <xdr:col>53</xdr:col>
      <xdr:colOff>328930</xdr:colOff>
      <xdr:row>18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256540</xdr:colOff>
      <xdr:row>19</xdr:row>
      <xdr:rowOff>113030</xdr:rowOff>
    </xdr:from>
    <xdr:to>
      <xdr:col>53</xdr:col>
      <xdr:colOff>294640</xdr:colOff>
      <xdr:row>36</xdr:row>
      <xdr:rowOff>127000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231774</xdr:colOff>
      <xdr:row>38</xdr:row>
      <xdr:rowOff>28575</xdr:rowOff>
    </xdr:from>
    <xdr:to>
      <xdr:col>53</xdr:col>
      <xdr:colOff>171450</xdr:colOff>
      <xdr:row>54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64CD14-4895-4192-A4FE-89FD32880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114300</xdr:rowOff>
    </xdr:from>
    <xdr:to>
      <xdr:col>22</xdr:col>
      <xdr:colOff>209550</xdr:colOff>
      <xdr:row>40</xdr:row>
      <xdr:rowOff>114300</xdr:rowOff>
    </xdr:to>
    <xdr:graphicFrame macro="">
      <xdr:nvGraphicFramePr>
        <xdr:cNvPr id="5229" name="Chart 1">
          <a:extLst>
            <a:ext uri="{FF2B5EF4-FFF2-40B4-BE49-F238E27FC236}">
              <a16:creationId xmlns:a16="http://schemas.microsoft.com/office/drawing/2014/main" id="{00000000-0008-0000-0D00-00006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22</xdr:col>
      <xdr:colOff>238125</xdr:colOff>
      <xdr:row>68</xdr:row>
      <xdr:rowOff>9525</xdr:rowOff>
    </xdr:to>
    <xdr:graphicFrame macro="">
      <xdr:nvGraphicFramePr>
        <xdr:cNvPr id="5230" name="Chart 2">
          <a:extLst>
            <a:ext uri="{FF2B5EF4-FFF2-40B4-BE49-F238E27FC236}">
              <a16:creationId xmlns:a16="http://schemas.microsoft.com/office/drawing/2014/main" id="{00000000-0008-0000-0D00-00006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69</xdr:row>
      <xdr:rowOff>47624</xdr:rowOff>
    </xdr:from>
    <xdr:to>
      <xdr:col>22</xdr:col>
      <xdr:colOff>257175</xdr:colOff>
      <xdr:row>96</xdr:row>
      <xdr:rowOff>38099</xdr:rowOff>
    </xdr:to>
    <xdr:graphicFrame macro="">
      <xdr:nvGraphicFramePr>
        <xdr:cNvPr id="5231" name="Chart 3">
          <a:extLst>
            <a:ext uri="{FF2B5EF4-FFF2-40B4-BE49-F238E27FC236}">
              <a16:creationId xmlns:a16="http://schemas.microsoft.com/office/drawing/2014/main" id="{00000000-0008-0000-0D00-00006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37</xdr:row>
      <xdr:rowOff>95250</xdr:rowOff>
    </xdr:from>
    <xdr:to>
      <xdr:col>10</xdr:col>
      <xdr:colOff>57150</xdr:colOff>
      <xdr:row>54</xdr:row>
      <xdr:rowOff>114300</xdr:rowOff>
    </xdr:to>
    <xdr:graphicFrame macro="">
      <xdr:nvGraphicFramePr>
        <xdr:cNvPr id="4313" name="Chart 1">
          <a:extLst>
            <a:ext uri="{FF2B5EF4-FFF2-40B4-BE49-F238E27FC236}">
              <a16:creationId xmlns:a16="http://schemas.microsoft.com/office/drawing/2014/main" id="{00000000-0008-0000-0E00-0000D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219075</xdr:colOff>
      <xdr:row>37</xdr:row>
      <xdr:rowOff>76200</xdr:rowOff>
    </xdr:from>
    <xdr:to>
      <xdr:col>25</xdr:col>
      <xdr:colOff>409575</xdr:colOff>
      <xdr:row>54</xdr:row>
      <xdr:rowOff>133350</xdr:rowOff>
    </xdr:to>
    <xdr:graphicFrame macro="">
      <xdr:nvGraphicFramePr>
        <xdr:cNvPr id="4314" name="Chart 2">
          <a:extLst>
            <a:ext uri="{FF2B5EF4-FFF2-40B4-BE49-F238E27FC236}">
              <a16:creationId xmlns:a16="http://schemas.microsoft.com/office/drawing/2014/main" id="{00000000-0008-0000-0E00-0000D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266700</xdr:colOff>
      <xdr:row>35</xdr:row>
      <xdr:rowOff>114300</xdr:rowOff>
    </xdr:from>
    <xdr:to>
      <xdr:col>42</xdr:col>
      <xdr:colOff>381000</xdr:colOff>
      <xdr:row>51</xdr:row>
      <xdr:rowOff>28575</xdr:rowOff>
    </xdr:to>
    <xdr:graphicFrame macro="">
      <xdr:nvGraphicFramePr>
        <xdr:cNvPr id="4315" name="Chart 3">
          <a:extLst>
            <a:ext uri="{FF2B5EF4-FFF2-40B4-BE49-F238E27FC236}">
              <a16:creationId xmlns:a16="http://schemas.microsoft.com/office/drawing/2014/main" id="{00000000-0008-0000-0E00-0000D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238125</xdr:colOff>
      <xdr:row>51</xdr:row>
      <xdr:rowOff>47625</xdr:rowOff>
    </xdr:from>
    <xdr:to>
      <xdr:col>42</xdr:col>
      <xdr:colOff>381000</xdr:colOff>
      <xdr:row>67</xdr:row>
      <xdr:rowOff>38100</xdr:rowOff>
    </xdr:to>
    <xdr:graphicFrame macro="">
      <xdr:nvGraphicFramePr>
        <xdr:cNvPr id="4316" name="Chart 4">
          <a:extLst>
            <a:ext uri="{FF2B5EF4-FFF2-40B4-BE49-F238E27FC236}">
              <a16:creationId xmlns:a16="http://schemas.microsoft.com/office/drawing/2014/main" id="{00000000-0008-0000-0E00-0000D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85725</xdr:colOff>
      <xdr:row>44</xdr:row>
      <xdr:rowOff>66675</xdr:rowOff>
    </xdr:from>
    <xdr:to>
      <xdr:col>50</xdr:col>
      <xdr:colOff>257175</xdr:colOff>
      <xdr:row>55</xdr:row>
      <xdr:rowOff>142875</xdr:rowOff>
    </xdr:to>
    <xdr:graphicFrame macro="">
      <xdr:nvGraphicFramePr>
        <xdr:cNvPr id="4317" name="Chart 5">
          <a:extLst>
            <a:ext uri="{FF2B5EF4-FFF2-40B4-BE49-F238E27FC236}">
              <a16:creationId xmlns:a16="http://schemas.microsoft.com/office/drawing/2014/main" id="{00000000-0008-0000-0E00-0000D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95250</xdr:colOff>
      <xdr:row>56</xdr:row>
      <xdr:rowOff>142874</xdr:rowOff>
    </xdr:from>
    <xdr:to>
      <xdr:col>51</xdr:col>
      <xdr:colOff>142875</xdr:colOff>
      <xdr:row>71</xdr:row>
      <xdr:rowOff>85724</xdr:rowOff>
    </xdr:to>
    <xdr:graphicFrame macro="">
      <xdr:nvGraphicFramePr>
        <xdr:cNvPr id="4318" name="Chart 6">
          <a:extLst>
            <a:ext uri="{FF2B5EF4-FFF2-40B4-BE49-F238E27FC236}">
              <a16:creationId xmlns:a16="http://schemas.microsoft.com/office/drawing/2014/main" id="{00000000-0008-0000-0E00-0000D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74"/>
  <sheetViews>
    <sheetView view="pageBreakPreview" topLeftCell="A10" zoomScale="60" zoomScaleNormal="100" workbookViewId="0">
      <selection activeCell="K77" sqref="K77"/>
    </sheetView>
  </sheetViews>
  <sheetFormatPr defaultColWidth="11" defaultRowHeight="15.5" x14ac:dyDescent="0.35"/>
  <cols>
    <col min="1" max="1" width="22.6328125" style="29" customWidth="1"/>
    <col min="2" max="2" width="17.6328125" style="29" bestFit="1" customWidth="1"/>
    <col min="3" max="3" width="13.6328125" style="29" bestFit="1" customWidth="1"/>
    <col min="4" max="4" width="6.453125" style="29" bestFit="1" customWidth="1"/>
    <col min="5" max="5" width="8" style="29" bestFit="1" customWidth="1"/>
    <col min="6" max="6" width="6.453125" style="29" bestFit="1" customWidth="1"/>
    <col min="7" max="7" width="8" style="29" bestFit="1" customWidth="1"/>
    <col min="8" max="8" width="7.6328125" style="29" bestFit="1" customWidth="1"/>
    <col min="9" max="9" width="8" style="29" bestFit="1" customWidth="1"/>
    <col min="10" max="10" width="6.36328125" style="29" bestFit="1" customWidth="1"/>
    <col min="11" max="11" width="8" style="29" bestFit="1" customWidth="1"/>
    <col min="12" max="12" width="6.36328125" style="29" bestFit="1" customWidth="1"/>
    <col min="13" max="13" width="6.54296875" style="29" bestFit="1" customWidth="1"/>
    <col min="14" max="14" width="9.453125" style="29" bestFit="1" customWidth="1"/>
    <col min="15" max="15" width="10.08984375" style="29" bestFit="1" customWidth="1"/>
    <col min="16" max="16" width="6.36328125" style="29" bestFit="1" customWidth="1"/>
    <col min="17" max="17" width="6.54296875" style="29" bestFit="1" customWidth="1"/>
    <col min="18" max="18" width="9.453125" style="29" bestFit="1" customWidth="1"/>
    <col min="19" max="19" width="10.08984375" style="29" bestFit="1" customWidth="1"/>
    <col min="20" max="20" width="6.36328125" style="29" bestFit="1" customWidth="1"/>
    <col min="21" max="21" width="6.54296875" style="29" bestFit="1" customWidth="1"/>
    <col min="22" max="23" width="10.08984375" style="29" bestFit="1" customWidth="1"/>
    <col min="24" max="24" width="6.453125" style="29" bestFit="1" customWidth="1"/>
    <col min="25" max="25" width="6.54296875" style="29" bestFit="1" customWidth="1"/>
    <col min="26" max="27" width="10.08984375" style="29" bestFit="1" customWidth="1"/>
    <col min="28" max="28" width="6.453125" style="29" bestFit="1" customWidth="1"/>
    <col min="29" max="29" width="6.54296875" style="29" bestFit="1" customWidth="1"/>
    <col min="30" max="30" width="9.453125" style="29" bestFit="1" customWidth="1"/>
    <col min="31" max="31" width="10.08984375" style="29" bestFit="1" customWidth="1"/>
    <col min="32" max="33" width="9.90625" style="29" bestFit="1" customWidth="1"/>
    <col min="34" max="35" width="10.08984375" style="29" bestFit="1" customWidth="1"/>
    <col min="36" max="36" width="6.453125" style="29" bestFit="1" customWidth="1"/>
    <col min="37" max="37" width="6.54296875" style="29" bestFit="1" customWidth="1"/>
    <col min="38" max="39" width="10.08984375" style="29" bestFit="1" customWidth="1"/>
    <col min="40" max="40" width="7.6328125" style="29" bestFit="1" customWidth="1"/>
    <col min="41" max="41" width="6.54296875" style="29" bestFit="1" customWidth="1"/>
    <col min="42" max="43" width="10.08984375" style="29" bestFit="1" customWidth="1"/>
    <col min="44" max="44" width="6.453125" style="29" bestFit="1" customWidth="1"/>
    <col min="45" max="45" width="6.54296875" style="29" bestFit="1" customWidth="1"/>
    <col min="46" max="46" width="9.453125" style="29" bestFit="1" customWidth="1"/>
    <col min="47" max="47" width="10.453125" style="29" bestFit="1" customWidth="1"/>
    <col min="48" max="48" width="6.36328125" style="29" bestFit="1" customWidth="1"/>
    <col min="49" max="49" width="6.54296875" style="29" bestFit="1" customWidth="1"/>
    <col min="50" max="51" width="10.08984375" style="29" bestFit="1" customWidth="1"/>
    <col min="52" max="16384" width="11" style="29"/>
  </cols>
  <sheetData>
    <row r="1" spans="1:69" ht="37.5" customHeight="1" x14ac:dyDescent="0.35">
      <c r="A1" s="324" t="s">
        <v>54</v>
      </c>
      <c r="B1" s="324" t="s">
        <v>0</v>
      </c>
      <c r="C1" s="324" t="s">
        <v>1</v>
      </c>
      <c r="D1" s="321">
        <v>1988</v>
      </c>
      <c r="E1" s="321"/>
      <c r="F1" s="320">
        <v>1989</v>
      </c>
      <c r="G1" s="320"/>
      <c r="H1" s="321">
        <v>1990</v>
      </c>
      <c r="I1" s="321"/>
      <c r="J1" s="320">
        <v>1991</v>
      </c>
      <c r="K1" s="320"/>
      <c r="L1" s="321">
        <v>1994</v>
      </c>
      <c r="M1" s="321"/>
      <c r="N1" s="321"/>
      <c r="O1" s="321"/>
      <c r="P1" s="320">
        <v>1997</v>
      </c>
      <c r="Q1" s="320"/>
      <c r="R1" s="320"/>
      <c r="S1" s="320"/>
      <c r="T1" s="321">
        <v>1999</v>
      </c>
      <c r="U1" s="321"/>
      <c r="V1" s="321"/>
      <c r="W1" s="321"/>
      <c r="X1" s="320">
        <v>2000</v>
      </c>
      <c r="Y1" s="320"/>
      <c r="Z1" s="320"/>
      <c r="AA1" s="320"/>
      <c r="AB1" s="321">
        <v>2001</v>
      </c>
      <c r="AC1" s="321"/>
      <c r="AD1" s="321"/>
      <c r="AE1" s="321"/>
      <c r="AF1" s="320">
        <v>2002</v>
      </c>
      <c r="AG1" s="320"/>
      <c r="AH1" s="320"/>
      <c r="AI1" s="320"/>
      <c r="AJ1" s="321">
        <v>2003</v>
      </c>
      <c r="AK1" s="321"/>
      <c r="AL1" s="321"/>
      <c r="AM1" s="321"/>
      <c r="AN1" s="320">
        <v>2004</v>
      </c>
      <c r="AO1" s="320"/>
      <c r="AP1" s="320"/>
      <c r="AQ1" s="320"/>
      <c r="AR1" s="321">
        <v>2005</v>
      </c>
      <c r="AS1" s="321"/>
      <c r="AT1" s="321"/>
      <c r="AU1" s="321"/>
      <c r="AV1" s="320">
        <v>2006</v>
      </c>
      <c r="AW1" s="320"/>
      <c r="AX1" s="320"/>
      <c r="AY1" s="320"/>
      <c r="BB1" s="30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2"/>
      <c r="BQ1" s="32"/>
    </row>
    <row r="2" spans="1:69" ht="68.25" customHeight="1" x14ac:dyDescent="0.35">
      <c r="A2" s="325"/>
      <c r="B2" s="325"/>
      <c r="C2" s="325"/>
      <c r="D2" s="27" t="s">
        <v>2</v>
      </c>
      <c r="E2" s="27" t="s">
        <v>3</v>
      </c>
      <c r="F2" s="28" t="s">
        <v>2</v>
      </c>
      <c r="G2" s="28" t="s">
        <v>3</v>
      </c>
      <c r="H2" s="27" t="s">
        <v>2</v>
      </c>
      <c r="I2" s="27" t="s">
        <v>3</v>
      </c>
      <c r="J2" s="28" t="s">
        <v>2</v>
      </c>
      <c r="K2" s="28" t="s">
        <v>3</v>
      </c>
      <c r="L2" s="27" t="s">
        <v>2</v>
      </c>
      <c r="M2" s="27" t="s">
        <v>3</v>
      </c>
      <c r="N2" s="27" t="s">
        <v>4</v>
      </c>
      <c r="O2" s="27" t="s">
        <v>22</v>
      </c>
      <c r="P2" s="28" t="s">
        <v>2</v>
      </c>
      <c r="Q2" s="28" t="s">
        <v>3</v>
      </c>
      <c r="R2" s="28" t="s">
        <v>4</v>
      </c>
      <c r="S2" s="28" t="s">
        <v>22</v>
      </c>
      <c r="T2" s="27" t="s">
        <v>2</v>
      </c>
      <c r="U2" s="27" t="s">
        <v>3</v>
      </c>
      <c r="V2" s="27" t="s">
        <v>21</v>
      </c>
      <c r="W2" s="27" t="s">
        <v>22</v>
      </c>
      <c r="X2" s="28" t="s">
        <v>2</v>
      </c>
      <c r="Y2" s="28" t="s">
        <v>3</v>
      </c>
      <c r="Z2" s="28" t="s">
        <v>21</v>
      </c>
      <c r="AA2" s="28" t="s">
        <v>22</v>
      </c>
      <c r="AB2" s="27" t="s">
        <v>2</v>
      </c>
      <c r="AC2" s="27" t="s">
        <v>3</v>
      </c>
      <c r="AD2" s="27" t="s">
        <v>4</v>
      </c>
      <c r="AE2" s="27" t="s">
        <v>22</v>
      </c>
      <c r="AF2" s="28" t="s">
        <v>2</v>
      </c>
      <c r="AG2" s="28" t="s">
        <v>3</v>
      </c>
      <c r="AH2" s="28" t="s">
        <v>21</v>
      </c>
      <c r="AI2" s="28" t="s">
        <v>22</v>
      </c>
      <c r="AJ2" s="27" t="s">
        <v>2</v>
      </c>
      <c r="AK2" s="27" t="s">
        <v>3</v>
      </c>
      <c r="AL2" s="27" t="s">
        <v>21</v>
      </c>
      <c r="AM2" s="27" t="s">
        <v>22</v>
      </c>
      <c r="AN2" s="28" t="s">
        <v>2</v>
      </c>
      <c r="AO2" s="28" t="s">
        <v>3</v>
      </c>
      <c r="AP2" s="28" t="s">
        <v>21</v>
      </c>
      <c r="AQ2" s="28" t="s">
        <v>22</v>
      </c>
      <c r="AR2" s="27" t="s">
        <v>2</v>
      </c>
      <c r="AS2" s="27" t="s">
        <v>3</v>
      </c>
      <c r="AT2" s="27" t="s">
        <v>4</v>
      </c>
      <c r="AU2" s="27" t="s">
        <v>39</v>
      </c>
      <c r="AV2" s="28" t="s">
        <v>2</v>
      </c>
      <c r="AW2" s="28" t="s">
        <v>3</v>
      </c>
      <c r="AX2" s="28" t="s">
        <v>21</v>
      </c>
      <c r="AY2" s="28" t="s">
        <v>22</v>
      </c>
      <c r="BB2" s="30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2"/>
    </row>
    <row r="3" spans="1:69" ht="23.25" customHeight="1" x14ac:dyDescent="0.35">
      <c r="A3" s="326" t="s">
        <v>89</v>
      </c>
      <c r="B3" s="329">
        <v>32</v>
      </c>
      <c r="C3" s="33" t="s">
        <v>6</v>
      </c>
      <c r="D3" s="42" t="s">
        <v>10</v>
      </c>
      <c r="E3" s="42" t="s">
        <v>11</v>
      </c>
      <c r="F3" s="43" t="s">
        <v>11</v>
      </c>
      <c r="G3" s="43" t="s">
        <v>11</v>
      </c>
      <c r="H3" s="42">
        <v>284</v>
      </c>
      <c r="I3" s="42">
        <v>48.3</v>
      </c>
      <c r="J3" s="43">
        <v>416</v>
      </c>
      <c r="K3" s="43">
        <v>74.900000000000006</v>
      </c>
      <c r="L3" s="42">
        <v>425</v>
      </c>
      <c r="M3" s="42">
        <v>74</v>
      </c>
      <c r="N3" s="42">
        <v>314</v>
      </c>
      <c r="O3" s="42">
        <v>57</v>
      </c>
      <c r="P3" s="43"/>
      <c r="Q3" s="43" t="s">
        <v>14</v>
      </c>
      <c r="R3" s="43" t="s">
        <v>14</v>
      </c>
      <c r="S3" s="43" t="s">
        <v>14</v>
      </c>
      <c r="T3" s="42">
        <v>585</v>
      </c>
      <c r="U3" s="42">
        <v>159</v>
      </c>
      <c r="V3" s="42">
        <v>543</v>
      </c>
      <c r="W3" s="42">
        <v>149</v>
      </c>
      <c r="X3" s="43">
        <v>855</v>
      </c>
      <c r="Y3" s="43">
        <v>277</v>
      </c>
      <c r="Z3" s="43">
        <v>528</v>
      </c>
      <c r="AA3" s="43">
        <v>173</v>
      </c>
      <c r="AB3" s="42">
        <v>1098</v>
      </c>
      <c r="AC3" s="42">
        <v>268</v>
      </c>
      <c r="AD3" s="42">
        <v>846</v>
      </c>
      <c r="AE3" s="42">
        <v>217</v>
      </c>
      <c r="AF3" s="43">
        <v>528</v>
      </c>
      <c r="AG3" s="43">
        <v>61</v>
      </c>
      <c r="AH3" s="43">
        <v>67</v>
      </c>
      <c r="AI3" s="43">
        <v>16</v>
      </c>
      <c r="AJ3" s="42">
        <v>390</v>
      </c>
      <c r="AK3" s="42">
        <v>86</v>
      </c>
      <c r="AL3" s="42">
        <v>376</v>
      </c>
      <c r="AM3" s="42">
        <v>86</v>
      </c>
      <c r="AN3" s="43">
        <v>474</v>
      </c>
      <c r="AO3" s="43">
        <v>101</v>
      </c>
      <c r="AP3" s="43">
        <v>176</v>
      </c>
      <c r="AQ3" s="43">
        <v>88</v>
      </c>
      <c r="AR3" s="42">
        <v>562</v>
      </c>
      <c r="AS3" s="42">
        <v>83</v>
      </c>
      <c r="AT3" s="42">
        <v>353</v>
      </c>
      <c r="AU3" s="42">
        <v>79</v>
      </c>
      <c r="AV3" s="33"/>
      <c r="AW3" s="33"/>
      <c r="AX3" s="33"/>
      <c r="AY3" s="33"/>
      <c r="BB3" s="34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2"/>
      <c r="BQ3" s="32"/>
    </row>
    <row r="4" spans="1:69" ht="26.5" x14ac:dyDescent="0.35">
      <c r="A4" s="327"/>
      <c r="B4" s="330"/>
      <c r="C4" s="33" t="s">
        <v>7</v>
      </c>
      <c r="D4" s="42" t="s">
        <v>11</v>
      </c>
      <c r="E4" s="42" t="s">
        <v>11</v>
      </c>
      <c r="F4" s="43" t="s">
        <v>11</v>
      </c>
      <c r="G4" s="43" t="s">
        <v>11</v>
      </c>
      <c r="H4" s="42">
        <v>496</v>
      </c>
      <c r="I4" s="42">
        <v>89.3</v>
      </c>
      <c r="J4" s="43">
        <v>381</v>
      </c>
      <c r="K4" s="43">
        <v>68.599999999999994</v>
      </c>
      <c r="L4" s="42">
        <v>333</v>
      </c>
      <c r="M4" s="42">
        <v>55</v>
      </c>
      <c r="N4" s="42">
        <v>201</v>
      </c>
      <c r="O4" s="42">
        <v>35</v>
      </c>
      <c r="P4" s="43"/>
      <c r="Q4" s="43"/>
      <c r="R4" s="43"/>
      <c r="S4" s="43"/>
      <c r="T4" s="42">
        <v>68</v>
      </c>
      <c r="U4" s="42">
        <v>26</v>
      </c>
      <c r="V4" s="42">
        <v>68</v>
      </c>
      <c r="W4" s="42">
        <v>26</v>
      </c>
      <c r="X4" s="43">
        <v>226</v>
      </c>
      <c r="Y4" s="43">
        <v>116</v>
      </c>
      <c r="Z4" s="43">
        <v>66</v>
      </c>
      <c r="AA4" s="43">
        <v>34</v>
      </c>
      <c r="AB4" s="42">
        <v>213</v>
      </c>
      <c r="AC4" s="42">
        <v>44</v>
      </c>
      <c r="AD4" s="42">
        <v>141</v>
      </c>
      <c r="AE4" s="42">
        <v>29</v>
      </c>
      <c r="AF4" s="43">
        <v>27</v>
      </c>
      <c r="AG4" s="43">
        <v>1</v>
      </c>
      <c r="AH4" s="43">
        <v>0</v>
      </c>
      <c r="AI4" s="43">
        <v>0</v>
      </c>
      <c r="AJ4" s="42">
        <v>52</v>
      </c>
      <c r="AK4" s="42">
        <v>32</v>
      </c>
      <c r="AL4" s="42">
        <v>47</v>
      </c>
      <c r="AM4" s="42">
        <v>32</v>
      </c>
      <c r="AN4" s="43">
        <v>385</v>
      </c>
      <c r="AO4" s="43">
        <v>29</v>
      </c>
      <c r="AP4" s="43">
        <v>54</v>
      </c>
      <c r="AQ4" s="43">
        <v>25</v>
      </c>
      <c r="AR4" s="42">
        <v>337</v>
      </c>
      <c r="AS4" s="42">
        <v>32</v>
      </c>
      <c r="AT4" s="42">
        <v>120</v>
      </c>
      <c r="AU4" s="42">
        <v>30</v>
      </c>
      <c r="AV4" s="33"/>
      <c r="AW4" s="33"/>
      <c r="AX4" s="33"/>
      <c r="AY4" s="33"/>
    </row>
    <row r="5" spans="1:69" ht="26.5" x14ac:dyDescent="0.35">
      <c r="A5" s="327"/>
      <c r="B5" s="330"/>
      <c r="C5" s="33" t="s">
        <v>8</v>
      </c>
      <c r="D5" s="42" t="s">
        <v>11</v>
      </c>
      <c r="E5" s="42" t="s">
        <v>11</v>
      </c>
      <c r="F5" s="43" t="s">
        <v>11</v>
      </c>
      <c r="G5" s="43" t="s">
        <v>11</v>
      </c>
      <c r="H5" s="42">
        <v>0</v>
      </c>
      <c r="I5" s="42">
        <v>0</v>
      </c>
      <c r="J5" s="43">
        <v>90</v>
      </c>
      <c r="K5" s="43">
        <v>19.8</v>
      </c>
      <c r="L5" s="42" t="s">
        <v>12</v>
      </c>
      <c r="M5" s="42"/>
      <c r="N5" s="42"/>
      <c r="O5" s="42"/>
      <c r="P5" s="43" t="s">
        <v>13</v>
      </c>
      <c r="Q5" s="43"/>
      <c r="R5" s="43"/>
      <c r="S5" s="43"/>
      <c r="T5" s="42" t="s">
        <v>23</v>
      </c>
      <c r="U5" s="42" t="s">
        <v>23</v>
      </c>
      <c r="V5" s="42" t="s">
        <v>23</v>
      </c>
      <c r="W5" s="42" t="s">
        <v>23</v>
      </c>
      <c r="X5" s="43"/>
      <c r="Y5" s="43"/>
      <c r="Z5" s="43"/>
      <c r="AA5" s="43"/>
      <c r="AB5" s="42"/>
      <c r="AC5" s="42"/>
      <c r="AD5" s="42"/>
      <c r="AE5" s="42"/>
      <c r="AF5" s="43"/>
      <c r="AG5" s="43"/>
      <c r="AH5" s="43"/>
      <c r="AI5" s="43"/>
      <c r="AJ5" s="42"/>
      <c r="AK5" s="42"/>
      <c r="AL5" s="42"/>
      <c r="AM5" s="42"/>
      <c r="AN5" s="43"/>
      <c r="AO5" s="43"/>
      <c r="AP5" s="43"/>
      <c r="AQ5" s="43"/>
      <c r="AR5" s="42"/>
      <c r="AS5" s="42"/>
      <c r="AT5" s="42"/>
      <c r="AU5" s="42"/>
      <c r="AV5" s="33"/>
      <c r="AW5" s="33"/>
      <c r="AX5" s="33"/>
      <c r="AY5" s="33"/>
    </row>
    <row r="6" spans="1:69" ht="53" x14ac:dyDescent="0.35">
      <c r="A6" s="328"/>
      <c r="B6" s="331"/>
      <c r="C6" s="33" t="s">
        <v>9</v>
      </c>
      <c r="D6" s="42" t="s">
        <v>11</v>
      </c>
      <c r="E6" s="42" t="s">
        <v>11</v>
      </c>
      <c r="F6" s="43" t="s">
        <v>11</v>
      </c>
      <c r="G6" s="43" t="s">
        <v>11</v>
      </c>
      <c r="H6" s="42">
        <v>780</v>
      </c>
      <c r="I6" s="42">
        <v>137.6</v>
      </c>
      <c r="J6" s="43">
        <v>887</v>
      </c>
      <c r="K6" s="43">
        <v>163.30000000000001</v>
      </c>
      <c r="L6" s="42">
        <v>758</v>
      </c>
      <c r="M6" s="42">
        <v>129</v>
      </c>
      <c r="N6" s="42">
        <v>515</v>
      </c>
      <c r="O6" s="42">
        <v>92</v>
      </c>
      <c r="P6" s="43"/>
      <c r="Q6" s="43"/>
      <c r="R6" s="43"/>
      <c r="S6" s="43"/>
      <c r="T6" s="42">
        <v>653</v>
      </c>
      <c r="U6" s="42">
        <v>185</v>
      </c>
      <c r="V6" s="42">
        <v>611</v>
      </c>
      <c r="W6" s="42">
        <v>175</v>
      </c>
      <c r="X6" s="43">
        <v>1081</v>
      </c>
      <c r="Y6" s="43">
        <v>393</v>
      </c>
      <c r="Z6" s="43">
        <v>594</v>
      </c>
      <c r="AA6" s="43">
        <v>207</v>
      </c>
      <c r="AB6" s="42">
        <v>1311</v>
      </c>
      <c r="AC6" s="42">
        <v>312</v>
      </c>
      <c r="AD6" s="42">
        <v>987</v>
      </c>
      <c r="AE6" s="42">
        <v>246</v>
      </c>
      <c r="AF6" s="43">
        <v>555</v>
      </c>
      <c r="AG6" s="43">
        <v>62</v>
      </c>
      <c r="AH6" s="43">
        <v>67</v>
      </c>
      <c r="AI6" s="43">
        <v>16</v>
      </c>
      <c r="AJ6" s="42">
        <v>442</v>
      </c>
      <c r="AK6" s="42">
        <v>118</v>
      </c>
      <c r="AL6" s="42">
        <v>423</v>
      </c>
      <c r="AM6" s="42">
        <v>118</v>
      </c>
      <c r="AN6" s="44">
        <v>859</v>
      </c>
      <c r="AO6" s="44">
        <v>130</v>
      </c>
      <c r="AP6" s="44">
        <v>230</v>
      </c>
      <c r="AQ6" s="44">
        <v>113</v>
      </c>
      <c r="AR6" s="42">
        <v>899</v>
      </c>
      <c r="AS6" s="42">
        <v>115</v>
      </c>
      <c r="AT6" s="42">
        <v>473</v>
      </c>
      <c r="AU6" s="42">
        <v>109</v>
      </c>
      <c r="AV6" s="33"/>
      <c r="AW6" s="33"/>
      <c r="AX6" s="33"/>
      <c r="AY6" s="33"/>
    </row>
    <row r="7" spans="1:69" s="36" customFormat="1" ht="7.5" customHeight="1" x14ac:dyDescent="0.35">
      <c r="A7" s="35"/>
      <c r="B7" s="35"/>
      <c r="C7" s="3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  <c r="AK7" s="47"/>
      <c r="AL7" s="47"/>
      <c r="AM7" s="47"/>
      <c r="AN7" s="47"/>
      <c r="AO7" s="47"/>
      <c r="AP7" s="47"/>
      <c r="AQ7" s="47"/>
      <c r="AR7" s="46"/>
      <c r="AS7" s="46"/>
      <c r="AT7" s="46"/>
      <c r="AU7" s="46"/>
      <c r="AV7" s="35"/>
      <c r="AW7" s="35"/>
      <c r="AX7" s="35"/>
      <c r="AY7" s="35"/>
    </row>
    <row r="8" spans="1:69" ht="26.5" x14ac:dyDescent="0.35">
      <c r="A8" s="326" t="s">
        <v>53</v>
      </c>
      <c r="B8" s="329">
        <v>31</v>
      </c>
      <c r="C8" s="33" t="s">
        <v>6</v>
      </c>
      <c r="D8" s="42">
        <v>103</v>
      </c>
      <c r="E8" s="42">
        <v>11.3</v>
      </c>
      <c r="F8" s="43">
        <v>260</v>
      </c>
      <c r="G8" s="43">
        <v>23.4</v>
      </c>
      <c r="H8" s="42" t="s">
        <v>15</v>
      </c>
      <c r="I8" s="42" t="s">
        <v>15</v>
      </c>
      <c r="J8" s="43">
        <v>320</v>
      </c>
      <c r="K8" s="43">
        <v>41.6</v>
      </c>
      <c r="L8" s="42">
        <v>180</v>
      </c>
      <c r="M8" s="42">
        <v>33</v>
      </c>
      <c r="N8" s="42">
        <v>147</v>
      </c>
      <c r="O8" s="42">
        <v>30</v>
      </c>
      <c r="P8" s="43">
        <v>356</v>
      </c>
      <c r="Q8" s="43">
        <v>64</v>
      </c>
      <c r="R8" s="43">
        <v>265</v>
      </c>
      <c r="S8" s="43">
        <v>57</v>
      </c>
      <c r="T8" s="42">
        <v>201</v>
      </c>
      <c r="U8" s="42">
        <v>55</v>
      </c>
      <c r="V8" s="42">
        <v>165</v>
      </c>
      <c r="W8" s="42">
        <v>52</v>
      </c>
      <c r="X8" s="43">
        <v>554</v>
      </c>
      <c r="Y8" s="43">
        <v>147</v>
      </c>
      <c r="Z8" s="43">
        <v>407</v>
      </c>
      <c r="AA8" s="43">
        <v>113</v>
      </c>
      <c r="AB8" s="42">
        <v>368</v>
      </c>
      <c r="AC8" s="42">
        <v>108</v>
      </c>
      <c r="AD8" s="42">
        <v>326</v>
      </c>
      <c r="AE8" s="42">
        <v>96</v>
      </c>
      <c r="AF8" s="44">
        <v>66</v>
      </c>
      <c r="AG8" s="44">
        <v>15</v>
      </c>
      <c r="AH8" s="44">
        <v>10</v>
      </c>
      <c r="AI8" s="44">
        <v>2</v>
      </c>
      <c r="AJ8" s="42">
        <v>113</v>
      </c>
      <c r="AK8" s="42">
        <v>39</v>
      </c>
      <c r="AL8" s="42">
        <v>105</v>
      </c>
      <c r="AM8" s="42">
        <v>39</v>
      </c>
      <c r="AN8" s="43">
        <v>92</v>
      </c>
      <c r="AO8" s="43">
        <v>12</v>
      </c>
      <c r="AP8" s="43">
        <v>13</v>
      </c>
      <c r="AQ8" s="43">
        <v>9</v>
      </c>
      <c r="AR8" s="42">
        <v>538</v>
      </c>
      <c r="AS8" s="42">
        <v>38</v>
      </c>
      <c r="AT8" s="42">
        <v>202</v>
      </c>
      <c r="AU8" s="42">
        <v>37</v>
      </c>
      <c r="AV8" s="33"/>
      <c r="AW8" s="33"/>
      <c r="AX8" s="33"/>
      <c r="AY8" s="33"/>
    </row>
    <row r="9" spans="1:69" ht="26.5" x14ac:dyDescent="0.35">
      <c r="A9" s="327"/>
      <c r="B9" s="330"/>
      <c r="C9" s="33" t="s">
        <v>7</v>
      </c>
      <c r="D9" s="42">
        <v>1224</v>
      </c>
      <c r="E9" s="42">
        <v>171.4</v>
      </c>
      <c r="F9" s="43">
        <v>891</v>
      </c>
      <c r="G9" s="43">
        <v>133.69999999999999</v>
      </c>
      <c r="H9" s="42" t="s">
        <v>15</v>
      </c>
      <c r="I9" s="42" t="s">
        <v>15</v>
      </c>
      <c r="J9" s="43">
        <v>524</v>
      </c>
      <c r="K9" s="43">
        <v>62.9</v>
      </c>
      <c r="L9" s="42">
        <v>396</v>
      </c>
      <c r="M9" s="42">
        <v>40</v>
      </c>
      <c r="N9" s="42">
        <v>189</v>
      </c>
      <c r="O9" s="42">
        <v>32</v>
      </c>
      <c r="P9" s="43">
        <v>309</v>
      </c>
      <c r="Q9" s="43">
        <v>54</v>
      </c>
      <c r="R9" s="43">
        <v>255</v>
      </c>
      <c r="S9" s="43">
        <v>47</v>
      </c>
      <c r="T9" s="42">
        <v>76</v>
      </c>
      <c r="U9" s="42">
        <v>33</v>
      </c>
      <c r="V9" s="42">
        <v>69</v>
      </c>
      <c r="W9" s="42">
        <v>30</v>
      </c>
      <c r="X9" s="43">
        <v>223</v>
      </c>
      <c r="Y9" s="43">
        <v>95</v>
      </c>
      <c r="Z9" s="43">
        <v>39</v>
      </c>
      <c r="AA9" s="43">
        <v>17</v>
      </c>
      <c r="AB9" s="42">
        <v>300</v>
      </c>
      <c r="AC9" s="42">
        <v>55</v>
      </c>
      <c r="AD9" s="42">
        <v>260</v>
      </c>
      <c r="AE9" s="42">
        <v>47</v>
      </c>
      <c r="AF9" s="44">
        <v>0</v>
      </c>
      <c r="AG9" s="44">
        <v>0</v>
      </c>
      <c r="AH9" s="44">
        <v>0</v>
      </c>
      <c r="AI9" s="44">
        <v>0</v>
      </c>
      <c r="AJ9" s="42">
        <v>295</v>
      </c>
      <c r="AK9" s="42">
        <v>36</v>
      </c>
      <c r="AL9" s="42">
        <v>286</v>
      </c>
      <c r="AM9" s="42">
        <v>36</v>
      </c>
      <c r="AN9" s="43">
        <v>165</v>
      </c>
      <c r="AO9" s="43">
        <v>18</v>
      </c>
      <c r="AP9" s="43">
        <v>161</v>
      </c>
      <c r="AQ9" s="43">
        <v>18</v>
      </c>
      <c r="AR9" s="42">
        <v>95</v>
      </c>
      <c r="AS9" s="42">
        <v>6</v>
      </c>
      <c r="AT9" s="42">
        <v>86</v>
      </c>
      <c r="AU9" s="42">
        <v>6</v>
      </c>
      <c r="AV9" s="33"/>
      <c r="AW9" s="33"/>
      <c r="AX9" s="33"/>
      <c r="AY9" s="33"/>
    </row>
    <row r="10" spans="1:69" ht="15" customHeight="1" x14ac:dyDescent="0.35">
      <c r="A10" s="327"/>
      <c r="B10" s="330"/>
      <c r="C10" s="33" t="s">
        <v>8</v>
      </c>
      <c r="D10" s="48">
        <v>0</v>
      </c>
      <c r="E10" s="42">
        <v>0</v>
      </c>
      <c r="F10" s="43">
        <v>0</v>
      </c>
      <c r="G10" s="43">
        <v>0</v>
      </c>
      <c r="H10" s="42" t="s">
        <v>15</v>
      </c>
      <c r="I10" s="42" t="s">
        <v>15</v>
      </c>
      <c r="J10" s="43">
        <v>16</v>
      </c>
      <c r="K10" s="43">
        <v>4</v>
      </c>
      <c r="L10" s="42">
        <v>14</v>
      </c>
      <c r="M10" s="42">
        <v>8</v>
      </c>
      <c r="N10" s="42">
        <v>14</v>
      </c>
      <c r="O10" s="42">
        <v>8</v>
      </c>
      <c r="P10" s="43">
        <v>0</v>
      </c>
      <c r="Q10" s="43">
        <v>0</v>
      </c>
      <c r="R10" s="43">
        <v>0</v>
      </c>
      <c r="S10" s="43">
        <v>0</v>
      </c>
      <c r="T10" s="42" t="s">
        <v>23</v>
      </c>
      <c r="U10" s="42" t="s">
        <v>23</v>
      </c>
      <c r="V10" s="42" t="s">
        <v>23</v>
      </c>
      <c r="W10" s="42" t="s">
        <v>23</v>
      </c>
      <c r="X10" s="44"/>
      <c r="Y10" s="44"/>
      <c r="Z10" s="44"/>
      <c r="AA10" s="44"/>
      <c r="AB10" s="42"/>
      <c r="AC10" s="42"/>
      <c r="AD10" s="42"/>
      <c r="AE10" s="42"/>
      <c r="AF10" s="44"/>
      <c r="AG10" s="44"/>
      <c r="AH10" s="44"/>
      <c r="AI10" s="44"/>
      <c r="AJ10" s="42"/>
      <c r="AK10" s="42"/>
      <c r="AL10" s="42"/>
      <c r="AM10" s="42"/>
      <c r="AN10" s="43"/>
      <c r="AO10" s="43"/>
      <c r="AP10" s="43"/>
      <c r="AQ10" s="43"/>
      <c r="AR10" s="42"/>
      <c r="AS10" s="42"/>
      <c r="AT10" s="42"/>
      <c r="AU10" s="42"/>
      <c r="AV10" s="33"/>
      <c r="AW10" s="33"/>
      <c r="AX10" s="33"/>
      <c r="AY10" s="33"/>
    </row>
    <row r="11" spans="1:69" ht="53" x14ac:dyDescent="0.35">
      <c r="A11" s="328"/>
      <c r="B11" s="331"/>
      <c r="C11" s="33" t="s">
        <v>9</v>
      </c>
      <c r="D11" s="42">
        <v>1327</v>
      </c>
      <c r="E11" s="42">
        <v>182.7</v>
      </c>
      <c r="F11" s="43">
        <v>1151</v>
      </c>
      <c r="G11" s="43">
        <v>157.1</v>
      </c>
      <c r="H11" s="42" t="s">
        <v>16</v>
      </c>
      <c r="I11" s="42" t="s">
        <v>16</v>
      </c>
      <c r="J11" s="43">
        <v>860</v>
      </c>
      <c r="K11" s="43">
        <v>108.5</v>
      </c>
      <c r="L11" s="42">
        <v>590</v>
      </c>
      <c r="M11" s="42">
        <v>81</v>
      </c>
      <c r="N11" s="42">
        <v>350</v>
      </c>
      <c r="O11" s="42">
        <v>70</v>
      </c>
      <c r="P11" s="43">
        <v>665</v>
      </c>
      <c r="Q11" s="43">
        <v>118</v>
      </c>
      <c r="R11" s="43">
        <v>520</v>
      </c>
      <c r="S11" s="43">
        <v>104</v>
      </c>
      <c r="T11" s="42">
        <v>277</v>
      </c>
      <c r="U11" s="42">
        <v>88</v>
      </c>
      <c r="V11" s="42">
        <v>234</v>
      </c>
      <c r="W11" s="42">
        <v>82</v>
      </c>
      <c r="X11" s="43">
        <v>777</v>
      </c>
      <c r="Y11" s="43">
        <v>242</v>
      </c>
      <c r="Z11" s="43">
        <v>446</v>
      </c>
      <c r="AA11" s="43">
        <v>130</v>
      </c>
      <c r="AB11" s="42">
        <v>668</v>
      </c>
      <c r="AC11" s="42">
        <v>163</v>
      </c>
      <c r="AD11" s="42">
        <v>586</v>
      </c>
      <c r="AE11" s="42">
        <v>143</v>
      </c>
      <c r="AF11" s="44">
        <v>66</v>
      </c>
      <c r="AG11" s="44">
        <v>15</v>
      </c>
      <c r="AH11" s="44">
        <v>10</v>
      </c>
      <c r="AI11" s="44">
        <v>2</v>
      </c>
      <c r="AJ11" s="42">
        <v>408</v>
      </c>
      <c r="AK11" s="42">
        <v>75</v>
      </c>
      <c r="AL11" s="42">
        <v>391</v>
      </c>
      <c r="AM11" s="42">
        <v>75</v>
      </c>
      <c r="AN11" s="44">
        <v>257</v>
      </c>
      <c r="AO11" s="44">
        <v>30</v>
      </c>
      <c r="AP11" s="44">
        <v>174</v>
      </c>
      <c r="AQ11" s="44">
        <v>27</v>
      </c>
      <c r="AR11" s="42">
        <v>633</v>
      </c>
      <c r="AS11" s="42">
        <v>44</v>
      </c>
      <c r="AT11" s="42">
        <v>288</v>
      </c>
      <c r="AU11" s="42">
        <v>43</v>
      </c>
      <c r="AV11" s="33"/>
      <c r="AW11" s="33"/>
      <c r="AX11" s="33"/>
      <c r="AY11" s="33"/>
    </row>
    <row r="12" spans="1:69" s="36" customFormat="1" ht="7.5" customHeight="1" x14ac:dyDescent="0.35">
      <c r="A12" s="35"/>
      <c r="B12" s="35"/>
      <c r="C12" s="3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9"/>
      <c r="AK12" s="49"/>
      <c r="AL12" s="49"/>
      <c r="AM12" s="49"/>
      <c r="AN12" s="49"/>
      <c r="AO12" s="49"/>
      <c r="AP12" s="49"/>
      <c r="AQ12" s="49"/>
      <c r="AR12" s="46"/>
      <c r="AS12" s="46"/>
      <c r="AT12" s="46"/>
      <c r="AU12" s="46"/>
      <c r="AV12" s="35"/>
      <c r="AW12" s="35"/>
      <c r="AX12" s="35"/>
      <c r="AY12" s="35"/>
    </row>
    <row r="13" spans="1:69" ht="26.5" x14ac:dyDescent="0.35">
      <c r="A13" s="326" t="s">
        <v>17</v>
      </c>
      <c r="B13" s="329">
        <v>29</v>
      </c>
      <c r="C13" s="33" t="s">
        <v>6</v>
      </c>
      <c r="D13" s="42">
        <v>71</v>
      </c>
      <c r="E13" s="42">
        <v>7.1</v>
      </c>
      <c r="F13" s="43">
        <v>88</v>
      </c>
      <c r="G13" s="43">
        <v>11.4</v>
      </c>
      <c r="H13" s="42" t="s">
        <v>15</v>
      </c>
      <c r="I13" s="42" t="s">
        <v>15</v>
      </c>
      <c r="J13" s="43">
        <v>143</v>
      </c>
      <c r="K13" s="43">
        <v>17.2</v>
      </c>
      <c r="L13" s="42">
        <v>98</v>
      </c>
      <c r="M13" s="42">
        <v>34</v>
      </c>
      <c r="N13" s="42">
        <v>98</v>
      </c>
      <c r="O13" s="42">
        <v>34</v>
      </c>
      <c r="P13" s="43">
        <v>244</v>
      </c>
      <c r="Q13" s="43">
        <v>64</v>
      </c>
      <c r="R13" s="43">
        <v>228</v>
      </c>
      <c r="S13" s="43">
        <v>63</v>
      </c>
      <c r="T13" s="42">
        <v>96</v>
      </c>
      <c r="U13" s="42">
        <v>43</v>
      </c>
      <c r="V13" s="42">
        <v>88</v>
      </c>
      <c r="W13" s="42">
        <v>41</v>
      </c>
      <c r="X13" s="43">
        <v>325</v>
      </c>
      <c r="Y13" s="43">
        <v>74</v>
      </c>
      <c r="Z13" s="43">
        <v>226</v>
      </c>
      <c r="AA13" s="43">
        <v>63</v>
      </c>
      <c r="AB13" s="42">
        <v>309</v>
      </c>
      <c r="AC13" s="42">
        <v>132</v>
      </c>
      <c r="AD13" s="42">
        <v>276</v>
      </c>
      <c r="AE13" s="42">
        <v>118</v>
      </c>
      <c r="AF13" s="43">
        <v>463</v>
      </c>
      <c r="AG13" s="43">
        <v>151</v>
      </c>
      <c r="AH13" s="43">
        <v>240</v>
      </c>
      <c r="AI13" s="43">
        <v>89</v>
      </c>
      <c r="AJ13" s="42">
        <v>333</v>
      </c>
      <c r="AK13" s="42">
        <v>122</v>
      </c>
      <c r="AL13" s="42">
        <v>302</v>
      </c>
      <c r="AM13" s="42">
        <v>120</v>
      </c>
      <c r="AN13" s="43" t="s">
        <v>25</v>
      </c>
      <c r="AO13" s="43" t="s">
        <v>28</v>
      </c>
      <c r="AP13" s="43" t="s">
        <v>31</v>
      </c>
      <c r="AQ13" s="43" t="s">
        <v>34</v>
      </c>
      <c r="AR13" s="42">
        <v>1155</v>
      </c>
      <c r="AS13" s="42">
        <v>137</v>
      </c>
      <c r="AT13" s="42">
        <v>623</v>
      </c>
      <c r="AU13" s="42">
        <v>131</v>
      </c>
      <c r="AV13" s="33"/>
      <c r="AW13" s="33"/>
      <c r="AX13" s="33"/>
      <c r="AY13" s="33"/>
    </row>
    <row r="14" spans="1:69" ht="26.5" x14ac:dyDescent="0.35">
      <c r="A14" s="327"/>
      <c r="B14" s="330"/>
      <c r="C14" s="33" t="s">
        <v>7</v>
      </c>
      <c r="D14" s="42">
        <v>770</v>
      </c>
      <c r="E14" s="42">
        <v>123.2</v>
      </c>
      <c r="F14" s="43">
        <v>575</v>
      </c>
      <c r="G14" s="43">
        <v>103.5</v>
      </c>
      <c r="H14" s="42" t="s">
        <v>15</v>
      </c>
      <c r="I14" s="42" t="s">
        <v>15</v>
      </c>
      <c r="J14" s="43">
        <v>397</v>
      </c>
      <c r="K14" s="43">
        <v>59.6</v>
      </c>
      <c r="L14" s="42">
        <v>468</v>
      </c>
      <c r="M14" s="42">
        <v>76</v>
      </c>
      <c r="N14" s="42">
        <v>417</v>
      </c>
      <c r="O14" s="42">
        <v>71</v>
      </c>
      <c r="P14" s="43">
        <v>125</v>
      </c>
      <c r="Q14" s="43">
        <v>33</v>
      </c>
      <c r="R14" s="43">
        <v>116</v>
      </c>
      <c r="S14" s="43">
        <v>30</v>
      </c>
      <c r="T14" s="42">
        <v>134</v>
      </c>
      <c r="U14" s="42">
        <v>59</v>
      </c>
      <c r="V14" s="42">
        <v>134</v>
      </c>
      <c r="W14" s="42">
        <v>59</v>
      </c>
      <c r="X14" s="44">
        <v>104</v>
      </c>
      <c r="Y14" s="44">
        <v>49</v>
      </c>
      <c r="Z14" s="44">
        <v>40</v>
      </c>
      <c r="AA14" s="44">
        <v>29</v>
      </c>
      <c r="AB14" s="42">
        <v>54</v>
      </c>
      <c r="AC14" s="42">
        <v>22</v>
      </c>
      <c r="AD14" s="42">
        <v>49</v>
      </c>
      <c r="AE14" s="42">
        <v>20</v>
      </c>
      <c r="AF14" s="44">
        <v>62</v>
      </c>
      <c r="AG14" s="44">
        <v>26</v>
      </c>
      <c r="AH14" s="44">
        <v>31</v>
      </c>
      <c r="AI14" s="44">
        <v>14</v>
      </c>
      <c r="AJ14" s="42">
        <v>236</v>
      </c>
      <c r="AK14" s="42">
        <v>31</v>
      </c>
      <c r="AL14" s="42">
        <v>190</v>
      </c>
      <c r="AM14" s="42">
        <v>30</v>
      </c>
      <c r="AN14" s="43" t="s">
        <v>26</v>
      </c>
      <c r="AO14" s="43" t="s">
        <v>29</v>
      </c>
      <c r="AP14" s="43" t="s">
        <v>32</v>
      </c>
      <c r="AQ14" s="43" t="s">
        <v>35</v>
      </c>
      <c r="AR14" s="42">
        <v>217</v>
      </c>
      <c r="AS14" s="42">
        <v>23</v>
      </c>
      <c r="AT14" s="42">
        <v>77</v>
      </c>
      <c r="AU14" s="42">
        <v>22</v>
      </c>
      <c r="AV14" s="33"/>
      <c r="AW14" s="33"/>
      <c r="AX14" s="33"/>
      <c r="AY14" s="33"/>
    </row>
    <row r="15" spans="1:69" ht="26.5" x14ac:dyDescent="0.35">
      <c r="A15" s="327"/>
      <c r="B15" s="330"/>
      <c r="C15" s="33" t="s">
        <v>8</v>
      </c>
      <c r="D15" s="42">
        <v>0</v>
      </c>
      <c r="E15" s="42">
        <v>0</v>
      </c>
      <c r="F15" s="43">
        <v>0</v>
      </c>
      <c r="G15" s="43">
        <v>0</v>
      </c>
      <c r="H15" s="42" t="s">
        <v>15</v>
      </c>
      <c r="I15" s="42" t="s">
        <v>15</v>
      </c>
      <c r="J15" s="43">
        <v>21</v>
      </c>
      <c r="K15" s="43">
        <v>6.3</v>
      </c>
      <c r="L15" s="42">
        <v>20</v>
      </c>
      <c r="M15" s="42">
        <v>7</v>
      </c>
      <c r="N15" s="42">
        <v>20</v>
      </c>
      <c r="O15" s="42">
        <v>7</v>
      </c>
      <c r="P15" s="43">
        <v>0</v>
      </c>
      <c r="Q15" s="43">
        <v>0</v>
      </c>
      <c r="R15" s="43">
        <v>0</v>
      </c>
      <c r="S15" s="43">
        <v>0</v>
      </c>
      <c r="T15" s="42" t="s">
        <v>23</v>
      </c>
      <c r="U15" s="42" t="s">
        <v>23</v>
      </c>
      <c r="V15" s="42" t="s">
        <v>23</v>
      </c>
      <c r="W15" s="42" t="s">
        <v>23</v>
      </c>
      <c r="X15" s="43"/>
      <c r="Y15" s="43"/>
      <c r="Z15" s="43"/>
      <c r="AA15" s="43"/>
      <c r="AB15" s="42"/>
      <c r="AC15" s="42"/>
      <c r="AD15" s="42"/>
      <c r="AE15" s="42"/>
      <c r="AF15" s="43"/>
      <c r="AG15" s="43"/>
      <c r="AH15" s="43"/>
      <c r="AI15" s="43"/>
      <c r="AJ15" s="42"/>
      <c r="AK15" s="42"/>
      <c r="AL15" s="42"/>
      <c r="AM15" s="42"/>
      <c r="AN15" s="43"/>
      <c r="AO15" s="43"/>
      <c r="AP15" s="43"/>
      <c r="AQ15" s="43"/>
      <c r="AR15" s="42"/>
      <c r="AS15" s="42"/>
      <c r="AT15" s="42"/>
      <c r="AU15" s="42"/>
      <c r="AV15" s="33"/>
      <c r="AW15" s="33"/>
      <c r="AX15" s="33"/>
      <c r="AY15" s="33"/>
    </row>
    <row r="16" spans="1:69" ht="53" x14ac:dyDescent="0.35">
      <c r="A16" s="328"/>
      <c r="B16" s="331"/>
      <c r="C16" s="33" t="s">
        <v>9</v>
      </c>
      <c r="D16" s="42">
        <v>841</v>
      </c>
      <c r="E16" s="42">
        <v>130.30000000000001</v>
      </c>
      <c r="F16" s="43">
        <v>663</v>
      </c>
      <c r="G16" s="43">
        <v>114.9</v>
      </c>
      <c r="H16" s="42" t="s">
        <v>16</v>
      </c>
      <c r="I16" s="42" t="s">
        <v>15</v>
      </c>
      <c r="J16" s="43">
        <v>561</v>
      </c>
      <c r="K16" s="43">
        <v>83.1</v>
      </c>
      <c r="L16" s="42">
        <v>586</v>
      </c>
      <c r="M16" s="42">
        <v>117</v>
      </c>
      <c r="N16" s="42">
        <v>535</v>
      </c>
      <c r="O16" s="42">
        <v>112</v>
      </c>
      <c r="P16" s="43">
        <v>369</v>
      </c>
      <c r="Q16" s="43">
        <v>97</v>
      </c>
      <c r="R16" s="43">
        <v>344</v>
      </c>
      <c r="S16" s="43">
        <v>93</v>
      </c>
      <c r="T16" s="42">
        <v>230</v>
      </c>
      <c r="U16" s="42">
        <v>102</v>
      </c>
      <c r="V16" s="42">
        <v>222</v>
      </c>
      <c r="W16" s="42">
        <v>100</v>
      </c>
      <c r="X16" s="43">
        <v>429</v>
      </c>
      <c r="Y16" s="43">
        <v>123</v>
      </c>
      <c r="Z16" s="43">
        <v>266</v>
      </c>
      <c r="AA16" s="43">
        <v>92</v>
      </c>
      <c r="AB16" s="42">
        <v>363</v>
      </c>
      <c r="AC16" s="42">
        <v>154</v>
      </c>
      <c r="AD16" s="42">
        <v>325</v>
      </c>
      <c r="AE16" s="42">
        <v>281</v>
      </c>
      <c r="AF16" s="43">
        <v>525</v>
      </c>
      <c r="AG16" s="43">
        <v>177</v>
      </c>
      <c r="AH16" s="43">
        <v>271</v>
      </c>
      <c r="AI16" s="43">
        <v>103</v>
      </c>
      <c r="AJ16" s="42">
        <v>569</v>
      </c>
      <c r="AK16" s="42">
        <v>153</v>
      </c>
      <c r="AL16" s="42">
        <v>492</v>
      </c>
      <c r="AM16" s="42">
        <v>150</v>
      </c>
      <c r="AN16" s="43" t="s">
        <v>27</v>
      </c>
      <c r="AO16" s="43" t="s">
        <v>30</v>
      </c>
      <c r="AP16" s="43" t="s">
        <v>33</v>
      </c>
      <c r="AQ16" s="43" t="s">
        <v>36</v>
      </c>
      <c r="AR16" s="42">
        <v>1372</v>
      </c>
      <c r="AS16" s="42">
        <v>160</v>
      </c>
      <c r="AT16" s="42">
        <v>700</v>
      </c>
      <c r="AU16" s="42">
        <v>153</v>
      </c>
      <c r="AV16" s="33"/>
      <c r="AW16" s="33"/>
      <c r="AX16" s="33"/>
      <c r="AY16" s="33"/>
    </row>
    <row r="17" spans="1:51" s="36" customFormat="1" ht="6.75" customHeight="1" x14ac:dyDescent="0.35">
      <c r="A17" s="35"/>
      <c r="B17" s="35"/>
      <c r="C17" s="3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35"/>
      <c r="AW17" s="35"/>
      <c r="AX17" s="35"/>
      <c r="AY17" s="35"/>
    </row>
    <row r="18" spans="1:51" ht="26.5" x14ac:dyDescent="0.35">
      <c r="A18" s="326" t="s">
        <v>18</v>
      </c>
      <c r="B18" s="329">
        <v>25</v>
      </c>
      <c r="C18" s="33" t="s">
        <v>6</v>
      </c>
      <c r="D18" s="42">
        <v>20</v>
      </c>
      <c r="E18" s="42">
        <v>4</v>
      </c>
      <c r="F18" s="43">
        <v>4</v>
      </c>
      <c r="G18" s="43">
        <v>0.1</v>
      </c>
      <c r="H18" s="42" t="s">
        <v>15</v>
      </c>
      <c r="I18" s="42" t="s">
        <v>15</v>
      </c>
      <c r="J18" s="43">
        <v>55</v>
      </c>
      <c r="K18" s="43">
        <v>12.1</v>
      </c>
      <c r="L18" s="42">
        <v>83</v>
      </c>
      <c r="M18" s="42">
        <v>20</v>
      </c>
      <c r="N18" s="42">
        <v>77</v>
      </c>
      <c r="O18" s="42">
        <v>20</v>
      </c>
      <c r="P18" s="43">
        <v>245</v>
      </c>
      <c r="Q18" s="43">
        <v>40</v>
      </c>
      <c r="R18" s="43">
        <v>213</v>
      </c>
      <c r="S18" s="43">
        <v>39</v>
      </c>
      <c r="T18" s="42">
        <v>82</v>
      </c>
      <c r="U18" s="42">
        <v>35</v>
      </c>
      <c r="V18" s="42">
        <v>77</v>
      </c>
      <c r="W18" s="42">
        <v>35</v>
      </c>
      <c r="X18" s="44"/>
      <c r="Y18" s="44"/>
      <c r="Z18" s="44"/>
      <c r="AA18" s="44"/>
      <c r="AB18" s="42"/>
      <c r="AC18" s="42"/>
      <c r="AD18" s="42"/>
      <c r="AE18" s="42"/>
      <c r="AF18" s="44">
        <v>640</v>
      </c>
      <c r="AG18" s="44">
        <v>296</v>
      </c>
      <c r="AH18" s="44">
        <v>383</v>
      </c>
      <c r="AI18" s="44">
        <v>177</v>
      </c>
      <c r="AJ18" s="42">
        <v>535</v>
      </c>
      <c r="AK18" s="42">
        <v>116</v>
      </c>
      <c r="AL18" s="42">
        <v>374</v>
      </c>
      <c r="AM18" s="42">
        <v>109</v>
      </c>
      <c r="AN18" s="43">
        <v>662</v>
      </c>
      <c r="AO18" s="43">
        <v>92</v>
      </c>
      <c r="AP18" s="43">
        <v>184</v>
      </c>
      <c r="AQ18" s="43">
        <v>76</v>
      </c>
      <c r="AR18" s="42">
        <v>1016</v>
      </c>
      <c r="AS18" s="42">
        <v>130</v>
      </c>
      <c r="AT18" s="42">
        <v>617</v>
      </c>
      <c r="AU18" s="42">
        <v>128</v>
      </c>
      <c r="AV18" s="38"/>
      <c r="AW18" s="38"/>
      <c r="AX18" s="38"/>
      <c r="AY18" s="38"/>
    </row>
    <row r="19" spans="1:51" ht="26.5" x14ac:dyDescent="0.35">
      <c r="A19" s="327"/>
      <c r="B19" s="330"/>
      <c r="C19" s="33" t="s">
        <v>7</v>
      </c>
      <c r="D19" s="42">
        <v>924</v>
      </c>
      <c r="E19" s="42">
        <v>129.4</v>
      </c>
      <c r="F19" s="43">
        <v>734</v>
      </c>
      <c r="G19" s="43">
        <v>124.8</v>
      </c>
      <c r="H19" s="42" t="s">
        <v>15</v>
      </c>
      <c r="I19" s="42" t="s">
        <v>15</v>
      </c>
      <c r="J19" s="43">
        <v>293</v>
      </c>
      <c r="K19" s="43">
        <v>55.7</v>
      </c>
      <c r="L19" s="42">
        <v>352</v>
      </c>
      <c r="M19" s="42">
        <v>62</v>
      </c>
      <c r="N19" s="42">
        <v>333</v>
      </c>
      <c r="O19" s="42">
        <v>61</v>
      </c>
      <c r="P19" s="43">
        <v>120</v>
      </c>
      <c r="Q19" s="43">
        <v>40</v>
      </c>
      <c r="R19" s="43">
        <v>114</v>
      </c>
      <c r="S19" s="43">
        <v>38</v>
      </c>
      <c r="T19" s="42">
        <v>147</v>
      </c>
      <c r="U19" s="42">
        <v>47</v>
      </c>
      <c r="V19" s="42">
        <v>128</v>
      </c>
      <c r="W19" s="42">
        <v>43</v>
      </c>
      <c r="X19" s="43" t="s">
        <v>13</v>
      </c>
      <c r="Y19" s="43" t="s">
        <v>13</v>
      </c>
      <c r="Z19" s="43" t="s">
        <v>13</v>
      </c>
      <c r="AA19" s="43" t="s">
        <v>13</v>
      </c>
      <c r="AB19" s="42" t="s">
        <v>13</v>
      </c>
      <c r="AC19" s="42" t="s">
        <v>13</v>
      </c>
      <c r="AD19" s="42" t="s">
        <v>13</v>
      </c>
      <c r="AE19" s="42" t="s">
        <v>13</v>
      </c>
      <c r="AF19" s="43">
        <v>107</v>
      </c>
      <c r="AG19" s="43">
        <v>56</v>
      </c>
      <c r="AH19" s="43">
        <v>94</v>
      </c>
      <c r="AI19" s="43">
        <v>49</v>
      </c>
      <c r="AJ19" s="42">
        <v>581</v>
      </c>
      <c r="AK19" s="42">
        <v>27</v>
      </c>
      <c r="AL19" s="42">
        <v>169</v>
      </c>
      <c r="AM19" s="42">
        <v>21</v>
      </c>
      <c r="AN19" s="43">
        <v>326</v>
      </c>
      <c r="AO19" s="43">
        <v>52</v>
      </c>
      <c r="AP19" s="43">
        <v>290</v>
      </c>
      <c r="AQ19" s="43">
        <v>51</v>
      </c>
      <c r="AR19" s="42">
        <v>466</v>
      </c>
      <c r="AS19" s="42">
        <v>50</v>
      </c>
      <c r="AT19" s="42">
        <v>405</v>
      </c>
      <c r="AU19" s="42">
        <v>48</v>
      </c>
      <c r="AV19" s="38"/>
      <c r="AW19" s="38"/>
      <c r="AX19" s="38"/>
      <c r="AY19" s="38"/>
    </row>
    <row r="20" spans="1:51" ht="26.5" x14ac:dyDescent="0.35">
      <c r="A20" s="327"/>
      <c r="B20" s="330"/>
      <c r="C20" s="33" t="s">
        <v>8</v>
      </c>
      <c r="D20" s="42">
        <v>0</v>
      </c>
      <c r="E20" s="42">
        <v>0</v>
      </c>
      <c r="F20" s="43">
        <v>0</v>
      </c>
      <c r="G20" s="43">
        <v>0</v>
      </c>
      <c r="H20" s="42" t="s">
        <v>15</v>
      </c>
      <c r="I20" s="42" t="s">
        <v>15</v>
      </c>
      <c r="J20" s="43">
        <v>0</v>
      </c>
      <c r="K20" s="43">
        <v>0</v>
      </c>
      <c r="L20" s="42">
        <v>51</v>
      </c>
      <c r="M20" s="42">
        <v>25</v>
      </c>
      <c r="N20" s="42">
        <v>51</v>
      </c>
      <c r="O20" s="42">
        <v>25</v>
      </c>
      <c r="P20" s="43">
        <v>0</v>
      </c>
      <c r="Q20" s="43">
        <v>0</v>
      </c>
      <c r="R20" s="43">
        <v>0</v>
      </c>
      <c r="S20" s="43">
        <v>0</v>
      </c>
      <c r="T20" s="42" t="s">
        <v>23</v>
      </c>
      <c r="U20" s="42" t="s">
        <v>23</v>
      </c>
      <c r="V20" s="42" t="s">
        <v>23</v>
      </c>
      <c r="W20" s="42" t="s">
        <v>23</v>
      </c>
      <c r="X20" s="43"/>
      <c r="Y20" s="43"/>
      <c r="Z20" s="43"/>
      <c r="AA20" s="43"/>
      <c r="AB20" s="42"/>
      <c r="AC20" s="42"/>
      <c r="AD20" s="42"/>
      <c r="AE20" s="42"/>
      <c r="AF20" s="43"/>
      <c r="AG20" s="43"/>
      <c r="AH20" s="43"/>
      <c r="AI20" s="43"/>
      <c r="AJ20" s="42"/>
      <c r="AK20" s="42"/>
      <c r="AL20" s="42"/>
      <c r="AM20" s="42"/>
      <c r="AN20" s="43"/>
      <c r="AO20" s="43"/>
      <c r="AP20" s="43"/>
      <c r="AQ20" s="43"/>
      <c r="AR20" s="42"/>
      <c r="AS20" s="42"/>
      <c r="AT20" s="42"/>
      <c r="AU20" s="42"/>
      <c r="AV20" s="38"/>
      <c r="AW20" s="38"/>
      <c r="AX20" s="38"/>
      <c r="AY20" s="38"/>
    </row>
    <row r="21" spans="1:51" ht="53" x14ac:dyDescent="0.35">
      <c r="A21" s="328"/>
      <c r="B21" s="331"/>
      <c r="C21" s="33" t="s">
        <v>9</v>
      </c>
      <c r="D21" s="42">
        <v>944</v>
      </c>
      <c r="E21" s="42">
        <v>133.4</v>
      </c>
      <c r="F21" s="43">
        <v>738</v>
      </c>
      <c r="G21" s="43">
        <v>124.9</v>
      </c>
      <c r="H21" s="42" t="s">
        <v>15</v>
      </c>
      <c r="I21" s="42" t="s">
        <v>15</v>
      </c>
      <c r="J21" s="43">
        <v>348</v>
      </c>
      <c r="K21" s="43">
        <v>67.8</v>
      </c>
      <c r="L21" s="42">
        <v>486</v>
      </c>
      <c r="M21" s="42">
        <v>107</v>
      </c>
      <c r="N21" s="42">
        <v>410</v>
      </c>
      <c r="O21" s="42">
        <v>106</v>
      </c>
      <c r="P21" s="43">
        <v>365</v>
      </c>
      <c r="Q21" s="43">
        <v>80</v>
      </c>
      <c r="R21" s="43">
        <v>327</v>
      </c>
      <c r="S21" s="43">
        <v>77</v>
      </c>
      <c r="T21" s="42">
        <v>229</v>
      </c>
      <c r="U21" s="42">
        <v>82</v>
      </c>
      <c r="V21" s="42">
        <v>205</v>
      </c>
      <c r="W21" s="42">
        <v>78</v>
      </c>
      <c r="X21" s="43"/>
      <c r="Y21" s="43"/>
      <c r="Z21" s="43"/>
      <c r="AA21" s="43"/>
      <c r="AB21" s="42"/>
      <c r="AC21" s="42"/>
      <c r="AD21" s="42"/>
      <c r="AE21" s="42"/>
      <c r="AF21" s="43">
        <v>747</v>
      </c>
      <c r="AG21" s="43">
        <v>352</v>
      </c>
      <c r="AH21" s="43">
        <v>477</v>
      </c>
      <c r="AI21" s="43">
        <v>226</v>
      </c>
      <c r="AJ21" s="42">
        <v>1116</v>
      </c>
      <c r="AK21" s="42">
        <v>143</v>
      </c>
      <c r="AL21" s="42">
        <v>543</v>
      </c>
      <c r="AM21" s="42">
        <v>130</v>
      </c>
      <c r="AN21" s="43">
        <v>988</v>
      </c>
      <c r="AO21" s="43">
        <v>144</v>
      </c>
      <c r="AP21" s="43">
        <v>474</v>
      </c>
      <c r="AQ21" s="43">
        <v>127</v>
      </c>
      <c r="AR21" s="42">
        <v>1482</v>
      </c>
      <c r="AS21" s="42">
        <v>180</v>
      </c>
      <c r="AT21" s="42">
        <v>1022</v>
      </c>
      <c r="AU21" s="42">
        <v>176</v>
      </c>
      <c r="AV21" s="38"/>
      <c r="AW21" s="38"/>
      <c r="AX21" s="38"/>
      <c r="AY21" s="38"/>
    </row>
    <row r="22" spans="1:51" s="36" customFormat="1" ht="6.75" customHeight="1" x14ac:dyDescent="0.35">
      <c r="A22" s="35"/>
      <c r="B22" s="35"/>
      <c r="C22" s="37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35"/>
      <c r="AW22" s="35"/>
      <c r="AX22" s="35"/>
      <c r="AY22" s="35"/>
    </row>
    <row r="23" spans="1:51" ht="26.5" x14ac:dyDescent="0.35">
      <c r="A23" s="326" t="s">
        <v>19</v>
      </c>
      <c r="B23" s="329">
        <v>30</v>
      </c>
      <c r="C23" s="33" t="s">
        <v>6</v>
      </c>
      <c r="D23" s="42">
        <v>2</v>
      </c>
      <c r="E23" s="42" t="s">
        <v>20</v>
      </c>
      <c r="F23" s="43">
        <v>12</v>
      </c>
      <c r="G23" s="43">
        <v>3</v>
      </c>
      <c r="H23" s="42">
        <v>9</v>
      </c>
      <c r="I23" s="42">
        <v>1.8</v>
      </c>
      <c r="J23" s="43">
        <v>65</v>
      </c>
      <c r="K23" s="43">
        <v>3.3</v>
      </c>
      <c r="L23" s="42">
        <v>43</v>
      </c>
      <c r="M23" s="42">
        <v>5</v>
      </c>
      <c r="N23" s="42">
        <v>38</v>
      </c>
      <c r="O23" s="42">
        <v>5</v>
      </c>
      <c r="P23" s="43" t="s">
        <v>14</v>
      </c>
      <c r="Q23" s="43" t="s">
        <v>14</v>
      </c>
      <c r="R23" s="43" t="s">
        <v>14</v>
      </c>
      <c r="S23" s="43" t="s">
        <v>14</v>
      </c>
      <c r="T23" s="42">
        <v>72</v>
      </c>
      <c r="U23" s="42">
        <v>34</v>
      </c>
      <c r="V23" s="42">
        <v>72</v>
      </c>
      <c r="W23" s="42">
        <v>34</v>
      </c>
      <c r="X23" s="43"/>
      <c r="Y23" s="43"/>
      <c r="Z23" s="43"/>
      <c r="AA23" s="43"/>
      <c r="AB23" s="42"/>
      <c r="AC23" s="42"/>
      <c r="AD23" s="42"/>
      <c r="AE23" s="42"/>
      <c r="AF23" s="43">
        <v>224</v>
      </c>
      <c r="AG23" s="43">
        <v>23</v>
      </c>
      <c r="AH23" s="43">
        <v>142</v>
      </c>
      <c r="AI23" s="43">
        <v>18</v>
      </c>
      <c r="AJ23" s="42">
        <v>359</v>
      </c>
      <c r="AK23" s="42">
        <v>54</v>
      </c>
      <c r="AL23" s="42">
        <v>244</v>
      </c>
      <c r="AM23" s="42">
        <v>51</v>
      </c>
      <c r="AN23" s="43">
        <v>702</v>
      </c>
      <c r="AO23" s="43">
        <v>47</v>
      </c>
      <c r="AP23" s="43">
        <v>116</v>
      </c>
      <c r="AQ23" s="43">
        <v>32</v>
      </c>
      <c r="AR23" s="42">
        <v>1075</v>
      </c>
      <c r="AS23" s="42">
        <v>142</v>
      </c>
      <c r="AT23" s="42">
        <v>708</v>
      </c>
      <c r="AU23" s="42">
        <v>139</v>
      </c>
      <c r="AV23" s="38"/>
      <c r="AW23" s="38"/>
      <c r="AX23" s="38"/>
      <c r="AY23" s="38"/>
    </row>
    <row r="24" spans="1:51" ht="26.5" x14ac:dyDescent="0.35">
      <c r="A24" s="327"/>
      <c r="B24" s="330"/>
      <c r="C24" s="33" t="s">
        <v>7</v>
      </c>
      <c r="D24" s="42">
        <v>559</v>
      </c>
      <c r="E24" s="42">
        <v>89.4</v>
      </c>
      <c r="F24" s="43">
        <v>634</v>
      </c>
      <c r="G24" s="43">
        <v>114.1</v>
      </c>
      <c r="H24" s="42">
        <v>266</v>
      </c>
      <c r="I24" s="42">
        <v>50.5</v>
      </c>
      <c r="J24" s="43">
        <v>206</v>
      </c>
      <c r="K24" s="43">
        <v>35</v>
      </c>
      <c r="L24" s="42">
        <v>292</v>
      </c>
      <c r="M24" s="42">
        <v>47</v>
      </c>
      <c r="N24" s="42">
        <v>263</v>
      </c>
      <c r="O24" s="42">
        <v>46</v>
      </c>
      <c r="P24" s="43"/>
      <c r="Q24" s="43"/>
      <c r="R24" s="43"/>
      <c r="S24" s="43"/>
      <c r="T24" s="42">
        <v>165</v>
      </c>
      <c r="U24" s="42">
        <v>44</v>
      </c>
      <c r="V24" s="42">
        <v>106</v>
      </c>
      <c r="W24" s="42">
        <v>37</v>
      </c>
      <c r="X24" s="43" t="s">
        <v>13</v>
      </c>
      <c r="Y24" s="43" t="s">
        <v>13</v>
      </c>
      <c r="Z24" s="43" t="s">
        <v>13</v>
      </c>
      <c r="AA24" s="43" t="s">
        <v>13</v>
      </c>
      <c r="AB24" s="42" t="s">
        <v>13</v>
      </c>
      <c r="AC24" s="42" t="s">
        <v>13</v>
      </c>
      <c r="AD24" s="42" t="s">
        <v>13</v>
      </c>
      <c r="AE24" s="42" t="s">
        <v>13</v>
      </c>
      <c r="AF24" s="43" t="s">
        <v>24</v>
      </c>
      <c r="AG24" s="43" t="s">
        <v>24</v>
      </c>
      <c r="AH24" s="43">
        <v>11</v>
      </c>
      <c r="AI24" s="43">
        <v>2</v>
      </c>
      <c r="AJ24" s="42">
        <v>306</v>
      </c>
      <c r="AK24" s="42">
        <v>17</v>
      </c>
      <c r="AL24" s="42">
        <v>119</v>
      </c>
      <c r="AM24" s="42">
        <v>14</v>
      </c>
      <c r="AN24" s="43">
        <v>488</v>
      </c>
      <c r="AO24" s="43">
        <v>61</v>
      </c>
      <c r="AP24" s="43">
        <v>442</v>
      </c>
      <c r="AQ24" s="43">
        <v>59</v>
      </c>
      <c r="AR24" s="42">
        <v>728</v>
      </c>
      <c r="AS24" s="42">
        <v>85</v>
      </c>
      <c r="AT24" s="42">
        <v>696</v>
      </c>
      <c r="AU24" s="42">
        <v>84</v>
      </c>
      <c r="AV24" s="33"/>
      <c r="AW24" s="33"/>
      <c r="AX24" s="33"/>
      <c r="AY24" s="33"/>
    </row>
    <row r="25" spans="1:51" ht="26.5" x14ac:dyDescent="0.35">
      <c r="A25" s="327"/>
      <c r="B25" s="330"/>
      <c r="C25" s="33" t="s">
        <v>8</v>
      </c>
      <c r="D25" s="42">
        <v>0</v>
      </c>
      <c r="E25" s="42">
        <v>0</v>
      </c>
      <c r="F25" s="43">
        <v>0</v>
      </c>
      <c r="G25" s="43">
        <v>0</v>
      </c>
      <c r="H25" s="42">
        <v>0</v>
      </c>
      <c r="I25" s="42">
        <v>0</v>
      </c>
      <c r="J25" s="43">
        <v>0</v>
      </c>
      <c r="K25" s="43">
        <v>0</v>
      </c>
      <c r="L25" s="42">
        <v>38</v>
      </c>
      <c r="M25" s="42">
        <v>21</v>
      </c>
      <c r="N25" s="42">
        <v>38</v>
      </c>
      <c r="O25" s="42">
        <v>21</v>
      </c>
      <c r="P25" s="43"/>
      <c r="Q25" s="43"/>
      <c r="R25" s="43"/>
      <c r="S25" s="43"/>
      <c r="T25" s="42" t="s">
        <v>23</v>
      </c>
      <c r="U25" s="42" t="s">
        <v>23</v>
      </c>
      <c r="V25" s="42" t="s">
        <v>23</v>
      </c>
      <c r="W25" s="42" t="s">
        <v>23</v>
      </c>
      <c r="X25" s="43"/>
      <c r="Y25" s="43"/>
      <c r="Z25" s="43"/>
      <c r="AA25" s="43"/>
      <c r="AB25" s="42"/>
      <c r="AC25" s="42"/>
      <c r="AD25" s="42"/>
      <c r="AE25" s="42"/>
      <c r="AF25" s="43"/>
      <c r="AG25" s="43"/>
      <c r="AH25" s="43"/>
      <c r="AI25" s="43"/>
      <c r="AJ25" s="42"/>
      <c r="AK25" s="42"/>
      <c r="AL25" s="42"/>
      <c r="AM25" s="42"/>
      <c r="AN25" s="43"/>
      <c r="AO25" s="43"/>
      <c r="AP25" s="43"/>
      <c r="AQ25" s="43"/>
      <c r="AR25" s="42"/>
      <c r="AS25" s="42"/>
      <c r="AT25" s="42"/>
      <c r="AU25" s="42"/>
      <c r="AV25" s="33"/>
      <c r="AW25" s="33"/>
      <c r="AX25" s="33"/>
      <c r="AY25" s="33"/>
    </row>
    <row r="26" spans="1:51" ht="53" x14ac:dyDescent="0.35">
      <c r="A26" s="328"/>
      <c r="B26" s="331"/>
      <c r="C26" s="33" t="s">
        <v>9</v>
      </c>
      <c r="D26" s="42">
        <v>561</v>
      </c>
      <c r="E26" s="42">
        <v>89.4</v>
      </c>
      <c r="F26" s="43">
        <v>646</v>
      </c>
      <c r="G26" s="43">
        <v>117.1</v>
      </c>
      <c r="H26" s="42">
        <v>275</v>
      </c>
      <c r="I26" s="42">
        <v>52.3</v>
      </c>
      <c r="J26" s="43">
        <v>271</v>
      </c>
      <c r="K26" s="43">
        <v>38.299999999999997</v>
      </c>
      <c r="L26" s="42">
        <v>373</v>
      </c>
      <c r="M26" s="42">
        <v>73</v>
      </c>
      <c r="N26" s="42">
        <v>339</v>
      </c>
      <c r="O26" s="42">
        <v>72</v>
      </c>
      <c r="P26" s="43"/>
      <c r="Q26" s="43"/>
      <c r="R26" s="43"/>
      <c r="S26" s="43"/>
      <c r="T26" s="42">
        <v>237</v>
      </c>
      <c r="U26" s="42">
        <v>78</v>
      </c>
      <c r="V26" s="42">
        <v>178</v>
      </c>
      <c r="W26" s="42">
        <v>71</v>
      </c>
      <c r="X26" s="43"/>
      <c r="Y26" s="43"/>
      <c r="Z26" s="43"/>
      <c r="AA26" s="43"/>
      <c r="AB26" s="42"/>
      <c r="AC26" s="42"/>
      <c r="AD26" s="42"/>
      <c r="AE26" s="42"/>
      <c r="AF26" s="43">
        <v>224</v>
      </c>
      <c r="AG26" s="43">
        <v>23</v>
      </c>
      <c r="AH26" s="43">
        <v>153</v>
      </c>
      <c r="AI26" s="43">
        <v>20</v>
      </c>
      <c r="AJ26" s="42">
        <v>665</v>
      </c>
      <c r="AK26" s="42">
        <v>71</v>
      </c>
      <c r="AL26" s="42">
        <v>363</v>
      </c>
      <c r="AM26" s="42">
        <v>65</v>
      </c>
      <c r="AN26" s="43">
        <v>1190</v>
      </c>
      <c r="AO26" s="43">
        <v>108</v>
      </c>
      <c r="AP26" s="43">
        <v>558</v>
      </c>
      <c r="AQ26" s="43">
        <v>91</v>
      </c>
      <c r="AR26" s="42">
        <v>1803</v>
      </c>
      <c r="AS26" s="42">
        <v>227</v>
      </c>
      <c r="AT26" s="42">
        <v>1404</v>
      </c>
      <c r="AU26" s="42">
        <v>223</v>
      </c>
      <c r="AV26" s="33"/>
      <c r="AW26" s="33"/>
      <c r="AX26" s="33"/>
      <c r="AY26" s="33"/>
    </row>
    <row r="27" spans="1:51" ht="6" customHeight="1" x14ac:dyDescent="0.35">
      <c r="A27" s="39"/>
      <c r="B27" s="39"/>
      <c r="C27" s="3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35"/>
      <c r="AW27" s="35"/>
      <c r="AX27" s="35"/>
      <c r="AY27" s="35"/>
    </row>
    <row r="28" spans="1:51" ht="26.5" x14ac:dyDescent="0.35">
      <c r="A28" s="332" t="s">
        <v>40</v>
      </c>
      <c r="B28" s="332">
        <v>33</v>
      </c>
      <c r="C28" s="33" t="s">
        <v>6</v>
      </c>
      <c r="D28" s="42"/>
      <c r="E28" s="42"/>
      <c r="F28" s="43"/>
      <c r="G28" s="43"/>
      <c r="H28" s="42"/>
      <c r="I28" s="42"/>
      <c r="J28" s="43"/>
      <c r="K28" s="43"/>
      <c r="L28" s="42"/>
      <c r="M28" s="42"/>
      <c r="N28" s="42"/>
      <c r="O28" s="42"/>
      <c r="P28" s="43"/>
      <c r="Q28" s="43"/>
      <c r="R28" s="43"/>
      <c r="S28" s="43"/>
      <c r="T28" s="42"/>
      <c r="U28" s="42"/>
      <c r="V28" s="42"/>
      <c r="W28" s="42"/>
      <c r="X28" s="43"/>
      <c r="Y28" s="43"/>
      <c r="Z28" s="43"/>
      <c r="AA28" s="43"/>
      <c r="AB28" s="42"/>
      <c r="AC28" s="42"/>
      <c r="AD28" s="42"/>
      <c r="AE28" s="42"/>
      <c r="AF28" s="43"/>
      <c r="AG28" s="43"/>
      <c r="AH28" s="43"/>
      <c r="AI28" s="43"/>
      <c r="AJ28" s="42"/>
      <c r="AK28" s="42"/>
      <c r="AL28" s="42"/>
      <c r="AM28" s="42"/>
      <c r="AN28" s="43"/>
      <c r="AO28" s="43"/>
      <c r="AP28" s="43"/>
      <c r="AQ28" s="43"/>
      <c r="AR28" s="42">
        <v>886</v>
      </c>
      <c r="AS28" s="42">
        <v>101</v>
      </c>
      <c r="AT28" s="42">
        <v>551</v>
      </c>
      <c r="AU28" s="42">
        <v>94</v>
      </c>
      <c r="AV28" s="33"/>
      <c r="AW28" s="33"/>
      <c r="AX28" s="33"/>
      <c r="AY28" s="33"/>
    </row>
    <row r="29" spans="1:51" ht="26.5" x14ac:dyDescent="0.35">
      <c r="A29" s="333"/>
      <c r="B29" s="333"/>
      <c r="C29" s="33" t="s">
        <v>7</v>
      </c>
      <c r="D29" s="42"/>
      <c r="E29" s="42"/>
      <c r="F29" s="43"/>
      <c r="G29" s="43"/>
      <c r="H29" s="42"/>
      <c r="I29" s="42"/>
      <c r="J29" s="43"/>
      <c r="K29" s="43"/>
      <c r="L29" s="42"/>
      <c r="M29" s="42"/>
      <c r="N29" s="42"/>
      <c r="O29" s="42"/>
      <c r="P29" s="43"/>
      <c r="Q29" s="43"/>
      <c r="R29" s="43"/>
      <c r="S29" s="43"/>
      <c r="T29" s="42"/>
      <c r="U29" s="42"/>
      <c r="V29" s="42"/>
      <c r="W29" s="42"/>
      <c r="X29" s="43"/>
      <c r="Y29" s="43"/>
      <c r="Z29" s="43"/>
      <c r="AA29" s="43"/>
      <c r="AB29" s="42"/>
      <c r="AC29" s="42"/>
      <c r="AD29" s="42"/>
      <c r="AE29" s="42"/>
      <c r="AF29" s="43"/>
      <c r="AG29" s="43"/>
      <c r="AH29" s="43"/>
      <c r="AI29" s="43"/>
      <c r="AJ29" s="42"/>
      <c r="AK29" s="42"/>
      <c r="AL29" s="42"/>
      <c r="AM29" s="42"/>
      <c r="AN29" s="43"/>
      <c r="AO29" s="43"/>
      <c r="AP29" s="43"/>
      <c r="AQ29" s="43"/>
      <c r="AR29" s="42">
        <v>18</v>
      </c>
      <c r="AS29" s="42">
        <v>6</v>
      </c>
      <c r="AT29" s="42">
        <v>18</v>
      </c>
      <c r="AU29" s="42">
        <v>6</v>
      </c>
      <c r="AV29" s="33"/>
      <c r="AW29" s="33"/>
      <c r="AX29" s="33"/>
      <c r="AY29" s="33"/>
    </row>
    <row r="30" spans="1:51" ht="26.5" x14ac:dyDescent="0.35">
      <c r="A30" s="333"/>
      <c r="B30" s="333"/>
      <c r="C30" s="33" t="s">
        <v>8</v>
      </c>
      <c r="D30" s="42"/>
      <c r="E30" s="42"/>
      <c r="F30" s="43"/>
      <c r="G30" s="43"/>
      <c r="H30" s="42"/>
      <c r="I30" s="42"/>
      <c r="J30" s="43"/>
      <c r="K30" s="43"/>
      <c r="L30" s="42"/>
      <c r="M30" s="42"/>
      <c r="N30" s="42"/>
      <c r="O30" s="42"/>
      <c r="P30" s="43"/>
      <c r="Q30" s="43"/>
      <c r="R30" s="43"/>
      <c r="S30" s="43"/>
      <c r="T30" s="42"/>
      <c r="U30" s="42"/>
      <c r="V30" s="42"/>
      <c r="W30" s="42"/>
      <c r="X30" s="43"/>
      <c r="Y30" s="43"/>
      <c r="Z30" s="43"/>
      <c r="AA30" s="43"/>
      <c r="AB30" s="42"/>
      <c r="AC30" s="42"/>
      <c r="AD30" s="42"/>
      <c r="AE30" s="42"/>
      <c r="AF30" s="43"/>
      <c r="AG30" s="43"/>
      <c r="AH30" s="43"/>
      <c r="AI30" s="43"/>
      <c r="AJ30" s="42"/>
      <c r="AK30" s="42"/>
      <c r="AL30" s="42"/>
      <c r="AM30" s="42"/>
      <c r="AN30" s="43"/>
      <c r="AO30" s="43"/>
      <c r="AP30" s="43"/>
      <c r="AQ30" s="43"/>
      <c r="AR30" s="42"/>
      <c r="AS30" s="42"/>
      <c r="AT30" s="42"/>
      <c r="AU30" s="42"/>
      <c r="AV30" s="33"/>
      <c r="AW30" s="33"/>
      <c r="AX30" s="33"/>
      <c r="AY30" s="33"/>
    </row>
    <row r="31" spans="1:51" ht="32.25" customHeight="1" x14ac:dyDescent="0.35">
      <c r="A31" s="334"/>
      <c r="B31" s="334"/>
      <c r="C31" s="33" t="s">
        <v>9</v>
      </c>
      <c r="D31" s="42"/>
      <c r="E31" s="42"/>
      <c r="F31" s="43"/>
      <c r="G31" s="43"/>
      <c r="H31" s="42"/>
      <c r="I31" s="42"/>
      <c r="J31" s="43"/>
      <c r="K31" s="43"/>
      <c r="L31" s="42"/>
      <c r="M31" s="42"/>
      <c r="N31" s="42"/>
      <c r="O31" s="42"/>
      <c r="P31" s="43"/>
      <c r="Q31" s="43"/>
      <c r="R31" s="43"/>
      <c r="S31" s="43"/>
      <c r="T31" s="42"/>
      <c r="U31" s="42"/>
      <c r="V31" s="42"/>
      <c r="W31" s="42"/>
      <c r="X31" s="43"/>
      <c r="Y31" s="43"/>
      <c r="Z31" s="43"/>
      <c r="AA31" s="43"/>
      <c r="AB31" s="42"/>
      <c r="AC31" s="42"/>
      <c r="AD31" s="42"/>
      <c r="AE31" s="42"/>
      <c r="AF31" s="43"/>
      <c r="AG31" s="43"/>
      <c r="AH31" s="43"/>
      <c r="AI31" s="43"/>
      <c r="AJ31" s="42"/>
      <c r="AK31" s="42"/>
      <c r="AL31" s="42"/>
      <c r="AM31" s="42"/>
      <c r="AN31" s="43"/>
      <c r="AO31" s="43"/>
      <c r="AP31" s="43"/>
      <c r="AQ31" s="43"/>
      <c r="AR31" s="42">
        <v>904</v>
      </c>
      <c r="AS31" s="42">
        <v>107</v>
      </c>
      <c r="AT31" s="42">
        <v>569</v>
      </c>
      <c r="AU31" s="42">
        <v>100</v>
      </c>
      <c r="AV31" s="33"/>
      <c r="AW31" s="33"/>
      <c r="AX31" s="33"/>
      <c r="AY31" s="33"/>
    </row>
    <row r="32" spans="1:51" ht="8.25" customHeight="1" x14ac:dyDescent="0.35">
      <c r="A32" s="39"/>
      <c r="B32" s="39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35"/>
      <c r="AW32" s="35"/>
      <c r="AX32" s="35"/>
      <c r="AY32" s="35"/>
    </row>
    <row r="33" spans="1:51" ht="26.5" x14ac:dyDescent="0.35">
      <c r="A33" s="323" t="s">
        <v>41</v>
      </c>
      <c r="B33" s="323">
        <v>34</v>
      </c>
      <c r="C33" s="33" t="s">
        <v>6</v>
      </c>
      <c r="D33" s="42"/>
      <c r="E33" s="42"/>
      <c r="F33" s="43"/>
      <c r="G33" s="43"/>
      <c r="H33" s="42"/>
      <c r="I33" s="42"/>
      <c r="J33" s="43"/>
      <c r="K33" s="43"/>
      <c r="L33" s="42"/>
      <c r="M33" s="42"/>
      <c r="N33" s="42"/>
      <c r="O33" s="42"/>
      <c r="P33" s="43"/>
      <c r="Q33" s="43"/>
      <c r="R33" s="43"/>
      <c r="S33" s="43"/>
      <c r="T33" s="42"/>
      <c r="U33" s="42"/>
      <c r="V33" s="42"/>
      <c r="W33" s="42"/>
      <c r="X33" s="43"/>
      <c r="Y33" s="43"/>
      <c r="Z33" s="43"/>
      <c r="AA33" s="43"/>
      <c r="AB33" s="42"/>
      <c r="AC33" s="42"/>
      <c r="AD33" s="42"/>
      <c r="AE33" s="42"/>
      <c r="AF33" s="43"/>
      <c r="AG33" s="43"/>
      <c r="AH33" s="43"/>
      <c r="AI33" s="43"/>
      <c r="AJ33" s="42"/>
      <c r="AK33" s="42"/>
      <c r="AL33" s="42"/>
      <c r="AM33" s="42"/>
      <c r="AN33" s="43"/>
      <c r="AO33" s="43"/>
      <c r="AP33" s="43"/>
      <c r="AQ33" s="43"/>
      <c r="AR33" s="42">
        <v>855</v>
      </c>
      <c r="AS33" s="42">
        <v>177</v>
      </c>
      <c r="AT33" s="42">
        <v>571</v>
      </c>
      <c r="AU33" s="42">
        <v>171</v>
      </c>
      <c r="AV33" s="33"/>
      <c r="AW33" s="33"/>
      <c r="AX33" s="33"/>
      <c r="AY33" s="33"/>
    </row>
    <row r="34" spans="1:51" ht="26.5" x14ac:dyDescent="0.35">
      <c r="A34" s="323"/>
      <c r="B34" s="323"/>
      <c r="C34" s="33" t="s">
        <v>7</v>
      </c>
      <c r="D34" s="42"/>
      <c r="E34" s="42"/>
      <c r="F34" s="43"/>
      <c r="G34" s="43"/>
      <c r="H34" s="42"/>
      <c r="I34" s="42"/>
      <c r="J34" s="43"/>
      <c r="K34" s="43"/>
      <c r="L34" s="42"/>
      <c r="M34" s="42"/>
      <c r="N34" s="42"/>
      <c r="O34" s="42"/>
      <c r="P34" s="43"/>
      <c r="Q34" s="43"/>
      <c r="R34" s="43"/>
      <c r="S34" s="43"/>
      <c r="T34" s="42"/>
      <c r="U34" s="42"/>
      <c r="V34" s="42"/>
      <c r="W34" s="42"/>
      <c r="X34" s="43"/>
      <c r="Y34" s="43"/>
      <c r="Z34" s="43"/>
      <c r="AA34" s="43"/>
      <c r="AB34" s="42"/>
      <c r="AC34" s="42"/>
      <c r="AD34" s="42"/>
      <c r="AE34" s="42"/>
      <c r="AF34" s="43"/>
      <c r="AG34" s="43"/>
      <c r="AH34" s="43"/>
      <c r="AI34" s="43"/>
      <c r="AJ34" s="42"/>
      <c r="AK34" s="42"/>
      <c r="AL34" s="42"/>
      <c r="AM34" s="42"/>
      <c r="AN34" s="43"/>
      <c r="AO34" s="43"/>
      <c r="AP34" s="43"/>
      <c r="AQ34" s="43"/>
      <c r="AR34" s="42">
        <v>137</v>
      </c>
      <c r="AS34" s="42">
        <v>66</v>
      </c>
      <c r="AT34" s="42">
        <v>115</v>
      </c>
      <c r="AU34" s="42">
        <v>65</v>
      </c>
      <c r="AV34" s="33"/>
      <c r="AW34" s="33"/>
      <c r="AX34" s="33"/>
      <c r="AY34" s="33"/>
    </row>
    <row r="35" spans="1:51" ht="26.5" x14ac:dyDescent="0.35">
      <c r="A35" s="323"/>
      <c r="B35" s="323"/>
      <c r="C35" s="33" t="s">
        <v>8</v>
      </c>
      <c r="D35" s="42"/>
      <c r="E35" s="42"/>
      <c r="F35" s="43"/>
      <c r="G35" s="43"/>
      <c r="H35" s="42"/>
      <c r="I35" s="42"/>
      <c r="J35" s="43"/>
      <c r="K35" s="43"/>
      <c r="L35" s="42"/>
      <c r="M35" s="42"/>
      <c r="N35" s="42"/>
      <c r="O35" s="42"/>
      <c r="P35" s="43"/>
      <c r="Q35" s="43"/>
      <c r="R35" s="43"/>
      <c r="S35" s="43"/>
      <c r="T35" s="42"/>
      <c r="U35" s="42"/>
      <c r="V35" s="42"/>
      <c r="W35" s="42"/>
      <c r="X35" s="43"/>
      <c r="Y35" s="43"/>
      <c r="Z35" s="43"/>
      <c r="AA35" s="43"/>
      <c r="AB35" s="42"/>
      <c r="AC35" s="42"/>
      <c r="AD35" s="42"/>
      <c r="AE35" s="42"/>
      <c r="AF35" s="43"/>
      <c r="AG35" s="43"/>
      <c r="AH35" s="43"/>
      <c r="AI35" s="43"/>
      <c r="AJ35" s="42"/>
      <c r="AK35" s="42"/>
      <c r="AL35" s="42"/>
      <c r="AM35" s="42"/>
      <c r="AN35" s="43"/>
      <c r="AO35" s="43"/>
      <c r="AP35" s="43"/>
      <c r="AQ35" s="43"/>
      <c r="AR35" s="42"/>
      <c r="AS35" s="42"/>
      <c r="AT35" s="42"/>
      <c r="AU35" s="42"/>
      <c r="AV35" s="33"/>
      <c r="AW35" s="33"/>
      <c r="AX35" s="33"/>
      <c r="AY35" s="33"/>
    </row>
    <row r="36" spans="1:51" ht="32.25" customHeight="1" x14ac:dyDescent="0.35">
      <c r="A36" s="323"/>
      <c r="B36" s="323"/>
      <c r="C36" s="33" t="s">
        <v>9</v>
      </c>
      <c r="D36" s="42"/>
      <c r="E36" s="42"/>
      <c r="F36" s="43"/>
      <c r="G36" s="43"/>
      <c r="H36" s="42"/>
      <c r="I36" s="42"/>
      <c r="J36" s="43"/>
      <c r="K36" s="43"/>
      <c r="L36" s="42"/>
      <c r="M36" s="42"/>
      <c r="N36" s="42"/>
      <c r="O36" s="42"/>
      <c r="P36" s="43"/>
      <c r="Q36" s="43"/>
      <c r="R36" s="43"/>
      <c r="S36" s="43"/>
      <c r="T36" s="42"/>
      <c r="U36" s="42"/>
      <c r="V36" s="42"/>
      <c r="W36" s="42"/>
      <c r="X36" s="43"/>
      <c r="Y36" s="43"/>
      <c r="Z36" s="43"/>
      <c r="AA36" s="43"/>
      <c r="AB36" s="42"/>
      <c r="AC36" s="42"/>
      <c r="AD36" s="42"/>
      <c r="AE36" s="42"/>
      <c r="AF36" s="43"/>
      <c r="AG36" s="43"/>
      <c r="AH36" s="43"/>
      <c r="AI36" s="43"/>
      <c r="AJ36" s="42"/>
      <c r="AK36" s="42"/>
      <c r="AL36" s="42"/>
      <c r="AM36" s="42"/>
      <c r="AN36" s="43"/>
      <c r="AO36" s="43"/>
      <c r="AP36" s="43"/>
      <c r="AQ36" s="43"/>
      <c r="AR36" s="42">
        <v>992</v>
      </c>
      <c r="AS36" s="42">
        <v>243</v>
      </c>
      <c r="AT36" s="42">
        <v>686</v>
      </c>
      <c r="AU36" s="42">
        <v>236</v>
      </c>
      <c r="AV36" s="33"/>
      <c r="AW36" s="33"/>
      <c r="AX36" s="33"/>
      <c r="AY36" s="33"/>
    </row>
    <row r="37" spans="1:51" ht="26.5" x14ac:dyDescent="0.3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V37" s="41"/>
      <c r="AW37" s="41"/>
      <c r="AX37" s="41"/>
      <c r="AY37" s="41"/>
    </row>
    <row r="38" spans="1:51" ht="26.5" x14ac:dyDescent="0.35"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V38" s="41"/>
      <c r="AW38" s="41"/>
      <c r="AX38" s="41"/>
      <c r="AY38" s="41"/>
    </row>
    <row r="39" spans="1:51" ht="26.5" x14ac:dyDescent="0.35">
      <c r="A39" s="318" t="s">
        <v>54</v>
      </c>
      <c r="B39" s="318" t="s">
        <v>0</v>
      </c>
      <c r="C39" s="318" t="s">
        <v>1</v>
      </c>
      <c r="D39" s="322">
        <v>2005</v>
      </c>
      <c r="E39" s="322"/>
      <c r="F39" s="322"/>
      <c r="G39" s="322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V39" s="41"/>
      <c r="AW39" s="41"/>
      <c r="AX39" s="41"/>
      <c r="AY39" s="41"/>
    </row>
    <row r="40" spans="1:51" ht="64.5" x14ac:dyDescent="0.35">
      <c r="A40" s="319"/>
      <c r="B40" s="319"/>
      <c r="C40" s="319"/>
      <c r="D40" s="76" t="s">
        <v>2</v>
      </c>
      <c r="E40" s="76" t="s">
        <v>3</v>
      </c>
      <c r="F40" s="76" t="s">
        <v>4</v>
      </c>
      <c r="G40" s="76" t="s">
        <v>39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V40" s="41"/>
      <c r="AW40" s="41"/>
      <c r="AX40" s="41"/>
      <c r="AY40" s="41"/>
    </row>
    <row r="41" spans="1:51" ht="22.5" x14ac:dyDescent="0.35">
      <c r="A41" s="312" t="s">
        <v>5</v>
      </c>
      <c r="B41" s="315">
        <v>32</v>
      </c>
      <c r="C41" s="77" t="s">
        <v>6</v>
      </c>
      <c r="D41" s="78">
        <v>562</v>
      </c>
      <c r="E41" s="78">
        <v>83</v>
      </c>
      <c r="F41" s="78">
        <v>353</v>
      </c>
      <c r="G41" s="78">
        <v>79</v>
      </c>
    </row>
    <row r="42" spans="1:51" ht="22.5" x14ac:dyDescent="0.35">
      <c r="A42" s="313"/>
      <c r="B42" s="316"/>
      <c r="C42" s="77" t="s">
        <v>7</v>
      </c>
      <c r="D42" s="78">
        <v>337</v>
      </c>
      <c r="E42" s="78">
        <v>32</v>
      </c>
      <c r="F42" s="78">
        <v>120</v>
      </c>
      <c r="G42" s="78">
        <v>30</v>
      </c>
    </row>
    <row r="43" spans="1:51" ht="22.5" x14ac:dyDescent="0.35">
      <c r="A43" s="313"/>
      <c r="B43" s="316"/>
      <c r="C43" s="77" t="s">
        <v>8</v>
      </c>
      <c r="D43" s="78"/>
      <c r="E43" s="78"/>
      <c r="F43" s="78"/>
      <c r="G43" s="78"/>
    </row>
    <row r="44" spans="1:51" ht="45" x14ac:dyDescent="0.35">
      <c r="A44" s="314"/>
      <c r="B44" s="317"/>
      <c r="C44" s="77" t="s">
        <v>9</v>
      </c>
      <c r="D44" s="78">
        <v>899</v>
      </c>
      <c r="E44" s="78">
        <v>115</v>
      </c>
      <c r="F44" s="78">
        <v>473</v>
      </c>
      <c r="G44" s="78">
        <v>109</v>
      </c>
    </row>
    <row r="45" spans="1:51" ht="22.5" x14ac:dyDescent="0.35">
      <c r="A45" s="79"/>
      <c r="B45" s="79"/>
      <c r="C45" s="79"/>
      <c r="D45" s="80"/>
      <c r="E45" s="80"/>
      <c r="F45" s="80"/>
      <c r="G45" s="80"/>
    </row>
    <row r="46" spans="1:51" ht="22.5" x14ac:dyDescent="0.35">
      <c r="A46" s="312" t="s">
        <v>67</v>
      </c>
      <c r="B46" s="315">
        <v>31</v>
      </c>
      <c r="C46" s="77" t="s">
        <v>6</v>
      </c>
      <c r="D46" s="78">
        <v>538</v>
      </c>
      <c r="E46" s="78">
        <v>38</v>
      </c>
      <c r="F46" s="78">
        <v>202</v>
      </c>
      <c r="G46" s="78">
        <v>37</v>
      </c>
    </row>
    <row r="47" spans="1:51" ht="22.5" x14ac:dyDescent="0.35">
      <c r="A47" s="313"/>
      <c r="B47" s="316"/>
      <c r="C47" s="77" t="s">
        <v>7</v>
      </c>
      <c r="D47" s="78">
        <v>95</v>
      </c>
      <c r="E47" s="78">
        <v>6</v>
      </c>
      <c r="F47" s="78">
        <v>86</v>
      </c>
      <c r="G47" s="78">
        <v>6</v>
      </c>
    </row>
    <row r="48" spans="1:51" ht="22.5" x14ac:dyDescent="0.35">
      <c r="A48" s="313"/>
      <c r="B48" s="316"/>
      <c r="C48" s="77" t="s">
        <v>8</v>
      </c>
      <c r="D48" s="78"/>
      <c r="E48" s="78"/>
      <c r="F48" s="78"/>
      <c r="G48" s="78"/>
    </row>
    <row r="49" spans="1:7" ht="45" x14ac:dyDescent="0.35">
      <c r="A49" s="314"/>
      <c r="B49" s="317"/>
      <c r="C49" s="77" t="s">
        <v>9</v>
      </c>
      <c r="D49" s="78">
        <v>633</v>
      </c>
      <c r="E49" s="78">
        <v>44</v>
      </c>
      <c r="F49" s="78">
        <v>288</v>
      </c>
      <c r="G49" s="78">
        <v>43</v>
      </c>
    </row>
    <row r="50" spans="1:7" ht="22.5" x14ac:dyDescent="0.35">
      <c r="A50" s="79"/>
      <c r="B50" s="79"/>
      <c r="C50" s="79"/>
      <c r="D50" s="80"/>
      <c r="E50" s="80"/>
      <c r="F50" s="80"/>
      <c r="G50" s="80"/>
    </row>
    <row r="51" spans="1:7" ht="22.5" x14ac:dyDescent="0.35">
      <c r="A51" s="312" t="s">
        <v>17</v>
      </c>
      <c r="B51" s="315">
        <v>29</v>
      </c>
      <c r="C51" s="77" t="s">
        <v>6</v>
      </c>
      <c r="D51" s="78">
        <v>1155</v>
      </c>
      <c r="E51" s="78">
        <v>137</v>
      </c>
      <c r="F51" s="78">
        <v>623</v>
      </c>
      <c r="G51" s="78">
        <v>131</v>
      </c>
    </row>
    <row r="52" spans="1:7" ht="22.5" x14ac:dyDescent="0.35">
      <c r="A52" s="313"/>
      <c r="B52" s="316"/>
      <c r="C52" s="77" t="s">
        <v>7</v>
      </c>
      <c r="D52" s="78">
        <v>217</v>
      </c>
      <c r="E52" s="78">
        <v>23</v>
      </c>
      <c r="F52" s="78">
        <v>77</v>
      </c>
      <c r="G52" s="78">
        <v>22</v>
      </c>
    </row>
    <row r="53" spans="1:7" ht="22.5" x14ac:dyDescent="0.35">
      <c r="A53" s="313"/>
      <c r="B53" s="316"/>
      <c r="C53" s="77" t="s">
        <v>8</v>
      </c>
      <c r="D53" s="78"/>
      <c r="E53" s="78"/>
      <c r="F53" s="78"/>
      <c r="G53" s="78"/>
    </row>
    <row r="54" spans="1:7" ht="45" x14ac:dyDescent="0.35">
      <c r="A54" s="314"/>
      <c r="B54" s="317"/>
      <c r="C54" s="77" t="s">
        <v>9</v>
      </c>
      <c r="D54" s="78">
        <v>1372</v>
      </c>
      <c r="E54" s="78">
        <v>160</v>
      </c>
      <c r="F54" s="78">
        <v>700</v>
      </c>
      <c r="G54" s="78">
        <v>153</v>
      </c>
    </row>
    <row r="55" spans="1:7" ht="22.5" x14ac:dyDescent="0.35">
      <c r="A55" s="79"/>
      <c r="B55" s="79"/>
      <c r="C55" s="81"/>
      <c r="D55" s="80"/>
      <c r="E55" s="80"/>
      <c r="F55" s="80"/>
      <c r="G55" s="80"/>
    </row>
    <row r="56" spans="1:7" ht="22.5" x14ac:dyDescent="0.35">
      <c r="A56" s="312" t="s">
        <v>18</v>
      </c>
      <c r="B56" s="315">
        <v>25</v>
      </c>
      <c r="C56" s="77" t="s">
        <v>6</v>
      </c>
      <c r="D56" s="78">
        <v>1016</v>
      </c>
      <c r="E56" s="78">
        <v>130</v>
      </c>
      <c r="F56" s="78">
        <v>617</v>
      </c>
      <c r="G56" s="78">
        <v>128</v>
      </c>
    </row>
    <row r="57" spans="1:7" ht="22.5" x14ac:dyDescent="0.35">
      <c r="A57" s="313"/>
      <c r="B57" s="316"/>
      <c r="C57" s="77" t="s">
        <v>7</v>
      </c>
      <c r="D57" s="78">
        <v>466</v>
      </c>
      <c r="E57" s="78">
        <v>50</v>
      </c>
      <c r="F57" s="78">
        <v>405</v>
      </c>
      <c r="G57" s="78">
        <v>48</v>
      </c>
    </row>
    <row r="58" spans="1:7" ht="22.5" x14ac:dyDescent="0.35">
      <c r="A58" s="313"/>
      <c r="B58" s="316"/>
      <c r="C58" s="77" t="s">
        <v>8</v>
      </c>
      <c r="D58" s="78"/>
      <c r="E58" s="78"/>
      <c r="F58" s="78"/>
      <c r="G58" s="78"/>
    </row>
    <row r="59" spans="1:7" ht="45" x14ac:dyDescent="0.35">
      <c r="A59" s="314"/>
      <c r="B59" s="317"/>
      <c r="C59" s="77" t="s">
        <v>9</v>
      </c>
      <c r="D59" s="78">
        <v>1482</v>
      </c>
      <c r="E59" s="78">
        <v>180</v>
      </c>
      <c r="F59" s="78">
        <v>1022</v>
      </c>
      <c r="G59" s="78">
        <v>176</v>
      </c>
    </row>
    <row r="60" spans="1:7" ht="22.5" x14ac:dyDescent="0.35">
      <c r="A60" s="79"/>
      <c r="B60" s="79"/>
      <c r="C60" s="81"/>
      <c r="D60" s="80"/>
      <c r="E60" s="80"/>
      <c r="F60" s="80"/>
      <c r="G60" s="80"/>
    </row>
    <row r="61" spans="1:7" ht="22.5" x14ac:dyDescent="0.35">
      <c r="A61" s="312" t="s">
        <v>19</v>
      </c>
      <c r="B61" s="315">
        <v>30</v>
      </c>
      <c r="C61" s="77" t="s">
        <v>6</v>
      </c>
      <c r="D61" s="78">
        <v>1075</v>
      </c>
      <c r="E61" s="78">
        <v>142</v>
      </c>
      <c r="F61" s="78">
        <v>708</v>
      </c>
      <c r="G61" s="78">
        <v>139</v>
      </c>
    </row>
    <row r="62" spans="1:7" ht="22.5" x14ac:dyDescent="0.35">
      <c r="A62" s="313"/>
      <c r="B62" s="316"/>
      <c r="C62" s="77" t="s">
        <v>7</v>
      </c>
      <c r="D62" s="78">
        <v>728</v>
      </c>
      <c r="E62" s="78">
        <v>85</v>
      </c>
      <c r="F62" s="78">
        <v>696</v>
      </c>
      <c r="G62" s="78">
        <v>84</v>
      </c>
    </row>
    <row r="63" spans="1:7" ht="22.5" x14ac:dyDescent="0.35">
      <c r="A63" s="313"/>
      <c r="B63" s="316"/>
      <c r="C63" s="77" t="s">
        <v>8</v>
      </c>
      <c r="D63" s="78"/>
      <c r="E63" s="78"/>
      <c r="F63" s="78"/>
      <c r="G63" s="78"/>
    </row>
    <row r="64" spans="1:7" ht="45" x14ac:dyDescent="0.35">
      <c r="A64" s="314"/>
      <c r="B64" s="317"/>
      <c r="C64" s="77" t="s">
        <v>9</v>
      </c>
      <c r="D64" s="78">
        <v>1803</v>
      </c>
      <c r="E64" s="78">
        <v>227</v>
      </c>
      <c r="F64" s="78">
        <v>1404</v>
      </c>
      <c r="G64" s="78">
        <v>223</v>
      </c>
    </row>
    <row r="65" spans="1:7" x14ac:dyDescent="0.35">
      <c r="A65" s="82"/>
      <c r="B65" s="82"/>
      <c r="C65" s="82"/>
      <c r="D65" s="83"/>
      <c r="E65" s="83"/>
      <c r="F65" s="83"/>
      <c r="G65" s="83"/>
    </row>
    <row r="66" spans="1:7" ht="22.5" x14ac:dyDescent="0.35">
      <c r="A66" s="308" t="s">
        <v>40</v>
      </c>
      <c r="B66" s="308">
        <v>33</v>
      </c>
      <c r="C66" s="77" t="s">
        <v>6</v>
      </c>
      <c r="D66" s="78">
        <v>886</v>
      </c>
      <c r="E66" s="78">
        <v>101</v>
      </c>
      <c r="F66" s="78">
        <v>551</v>
      </c>
      <c r="G66" s="78">
        <v>94</v>
      </c>
    </row>
    <row r="67" spans="1:7" ht="22.5" x14ac:dyDescent="0.35">
      <c r="A67" s="309"/>
      <c r="B67" s="309"/>
      <c r="C67" s="77" t="s">
        <v>7</v>
      </c>
      <c r="D67" s="78">
        <v>18</v>
      </c>
      <c r="E67" s="78">
        <v>6</v>
      </c>
      <c r="F67" s="78">
        <v>18</v>
      </c>
      <c r="G67" s="78">
        <v>6</v>
      </c>
    </row>
    <row r="68" spans="1:7" ht="22.5" x14ac:dyDescent="0.35">
      <c r="A68" s="309"/>
      <c r="B68" s="309"/>
      <c r="C68" s="77" t="s">
        <v>8</v>
      </c>
      <c r="D68" s="78"/>
      <c r="E68" s="78"/>
      <c r="F68" s="78"/>
      <c r="G68" s="78"/>
    </row>
    <row r="69" spans="1:7" ht="45" x14ac:dyDescent="0.35">
      <c r="A69" s="310"/>
      <c r="B69" s="310"/>
      <c r="C69" s="77" t="s">
        <v>9</v>
      </c>
      <c r="D69" s="78">
        <v>904</v>
      </c>
      <c r="E69" s="78">
        <v>107</v>
      </c>
      <c r="F69" s="78">
        <v>569</v>
      </c>
      <c r="G69" s="78">
        <v>100</v>
      </c>
    </row>
    <row r="70" spans="1:7" x14ac:dyDescent="0.35">
      <c r="A70" s="82"/>
      <c r="B70" s="82"/>
      <c r="C70" s="82"/>
      <c r="D70" s="83"/>
      <c r="E70" s="83"/>
      <c r="F70" s="83"/>
      <c r="G70" s="83"/>
    </row>
    <row r="71" spans="1:7" ht="22.5" x14ac:dyDescent="0.35">
      <c r="A71" s="311" t="s">
        <v>41</v>
      </c>
      <c r="B71" s="311">
        <v>34</v>
      </c>
      <c r="C71" s="77" t="s">
        <v>6</v>
      </c>
      <c r="D71" s="78">
        <v>855</v>
      </c>
      <c r="E71" s="78">
        <v>177</v>
      </c>
      <c r="F71" s="78">
        <v>571</v>
      </c>
      <c r="G71" s="78">
        <v>171</v>
      </c>
    </row>
    <row r="72" spans="1:7" ht="22.5" x14ac:dyDescent="0.35">
      <c r="A72" s="311"/>
      <c r="B72" s="311"/>
      <c r="C72" s="77" t="s">
        <v>7</v>
      </c>
      <c r="D72" s="78">
        <v>137</v>
      </c>
      <c r="E72" s="78">
        <v>66</v>
      </c>
      <c r="F72" s="78">
        <v>115</v>
      </c>
      <c r="G72" s="78">
        <v>65</v>
      </c>
    </row>
    <row r="73" spans="1:7" ht="22.5" x14ac:dyDescent="0.35">
      <c r="A73" s="311"/>
      <c r="B73" s="311"/>
      <c r="C73" s="77" t="s">
        <v>8</v>
      </c>
      <c r="D73" s="78"/>
      <c r="E73" s="78"/>
      <c r="F73" s="78"/>
      <c r="G73" s="78"/>
    </row>
    <row r="74" spans="1:7" ht="45" x14ac:dyDescent="0.35">
      <c r="A74" s="311"/>
      <c r="B74" s="311"/>
      <c r="C74" s="77" t="s">
        <v>9</v>
      </c>
      <c r="D74" s="78">
        <v>992</v>
      </c>
      <c r="E74" s="78">
        <v>243</v>
      </c>
      <c r="F74" s="78">
        <v>686</v>
      </c>
      <c r="G74" s="78">
        <v>236</v>
      </c>
    </row>
  </sheetData>
  <mergeCells count="49">
    <mergeCell ref="A33:A36"/>
    <mergeCell ref="A23:A26"/>
    <mergeCell ref="B23:B26"/>
    <mergeCell ref="B28:B31"/>
    <mergeCell ref="A28:A31"/>
    <mergeCell ref="A1:A2"/>
    <mergeCell ref="B1:B2"/>
    <mergeCell ref="C1:C2"/>
    <mergeCell ref="D1:E1"/>
    <mergeCell ref="A18:A21"/>
    <mergeCell ref="B3:B6"/>
    <mergeCell ref="B8:B11"/>
    <mergeCell ref="B13:B16"/>
    <mergeCell ref="B18:B21"/>
    <mergeCell ref="A3:A6"/>
    <mergeCell ref="A8:A11"/>
    <mergeCell ref="A13:A16"/>
    <mergeCell ref="AV1:AY1"/>
    <mergeCell ref="AF1:AI1"/>
    <mergeCell ref="AJ1:AM1"/>
    <mergeCell ref="AN1:AQ1"/>
    <mergeCell ref="AR1:AU1"/>
    <mergeCell ref="P1:S1"/>
    <mergeCell ref="T1:W1"/>
    <mergeCell ref="X1:AA1"/>
    <mergeCell ref="AB1:AE1"/>
    <mergeCell ref="B46:B49"/>
    <mergeCell ref="D39:G39"/>
    <mergeCell ref="F1:G1"/>
    <mergeCell ref="H1:I1"/>
    <mergeCell ref="J1:K1"/>
    <mergeCell ref="L1:O1"/>
    <mergeCell ref="B33:B36"/>
    <mergeCell ref="A51:A54"/>
    <mergeCell ref="B51:B54"/>
    <mergeCell ref="A39:A40"/>
    <mergeCell ref="B39:B40"/>
    <mergeCell ref="C39:C40"/>
    <mergeCell ref="A41:A44"/>
    <mergeCell ref="B41:B44"/>
    <mergeCell ref="A46:A49"/>
    <mergeCell ref="A66:A69"/>
    <mergeCell ref="B66:B69"/>
    <mergeCell ref="A71:A74"/>
    <mergeCell ref="B71:B74"/>
    <mergeCell ref="A56:A59"/>
    <mergeCell ref="B56:B59"/>
    <mergeCell ref="A61:A64"/>
    <mergeCell ref="B61:B64"/>
  </mergeCells>
  <phoneticPr fontId="2" type="noConversion"/>
  <pageMargins left="0.41" right="0.46" top="0.8" bottom="1" header="0.5" footer="0.5"/>
  <pageSetup scale="47" pageOrder="overThenDown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46"/>
  <sheetViews>
    <sheetView topLeftCell="A10" workbookViewId="0">
      <selection activeCell="J19" sqref="J19:J39"/>
    </sheetView>
  </sheetViews>
  <sheetFormatPr defaultColWidth="13.6328125" defaultRowHeight="12.5" x14ac:dyDescent="0.25"/>
  <cols>
    <col min="1" max="1" width="27.81640625" bestFit="1" customWidth="1"/>
    <col min="3" max="3" width="9.6328125" customWidth="1"/>
    <col min="4" max="4" width="11.453125" customWidth="1"/>
    <col min="5" max="6" width="12.453125" customWidth="1"/>
    <col min="7" max="7" width="12" customWidth="1"/>
    <col min="8" max="8" width="10" customWidth="1"/>
    <col min="9" max="9" width="12.36328125" customWidth="1"/>
    <col min="10" max="10" width="25.81640625" customWidth="1"/>
    <col min="13" max="13" width="17.54296875" bestFit="1" customWidth="1"/>
    <col min="15" max="16" width="9.54296875" bestFit="1" customWidth="1"/>
    <col min="17" max="17" width="4" bestFit="1" customWidth="1"/>
    <col min="18" max="18" width="38.54296875" bestFit="1" customWidth="1"/>
    <col min="23" max="23" width="21.6328125" bestFit="1" customWidth="1"/>
    <col min="24" max="24" width="17.6328125" bestFit="1" customWidth="1"/>
  </cols>
  <sheetData>
    <row r="1" spans="1:27" s="1" customFormat="1" ht="14.5" x14ac:dyDescent="0.35">
      <c r="A1" s="1" t="s">
        <v>138</v>
      </c>
      <c r="B1" s="213" t="s">
        <v>117</v>
      </c>
      <c r="C1" s="213" t="s">
        <v>118</v>
      </c>
      <c r="D1" s="213" t="s">
        <v>119</v>
      </c>
      <c r="E1" s="213" t="s">
        <v>120</v>
      </c>
      <c r="F1" s="213"/>
      <c r="G1" s="213" t="s">
        <v>121</v>
      </c>
      <c r="H1" s="213" t="s">
        <v>122</v>
      </c>
      <c r="I1" s="222" t="s">
        <v>137</v>
      </c>
      <c r="J1" s="213" t="s">
        <v>124</v>
      </c>
      <c r="K1" s="214" t="s">
        <v>118</v>
      </c>
      <c r="L1" s="215" t="s">
        <v>125</v>
      </c>
      <c r="M1" s="213" t="s">
        <v>126</v>
      </c>
      <c r="N1" s="213" t="s">
        <v>127</v>
      </c>
      <c r="O1" s="1" t="s">
        <v>121</v>
      </c>
      <c r="P1" s="222" t="s">
        <v>137</v>
      </c>
      <c r="R1" s="222" t="s">
        <v>124</v>
      </c>
      <c r="S1" s="222" t="s">
        <v>117</v>
      </c>
      <c r="T1" s="222" t="s">
        <v>118</v>
      </c>
      <c r="U1" s="222" t="s">
        <v>119</v>
      </c>
      <c r="V1" s="224" t="s">
        <v>125</v>
      </c>
      <c r="W1" s="225" t="s">
        <v>139</v>
      </c>
      <c r="X1" s="222" t="s">
        <v>120</v>
      </c>
      <c r="Y1" s="222" t="s">
        <v>121</v>
      </c>
      <c r="Z1" s="222" t="s">
        <v>122</v>
      </c>
      <c r="AA1" s="222" t="s">
        <v>137</v>
      </c>
    </row>
    <row r="2" spans="1:27" ht="14.5" x14ac:dyDescent="0.35">
      <c r="A2" s="206" t="s">
        <v>134</v>
      </c>
      <c r="B2" s="206">
        <v>423</v>
      </c>
      <c r="C2" s="206">
        <v>34</v>
      </c>
      <c r="D2" s="207">
        <v>41898</v>
      </c>
      <c r="E2" s="208">
        <v>107.9101</v>
      </c>
      <c r="F2" s="208"/>
      <c r="G2" s="208">
        <v>1346.96295035461</v>
      </c>
      <c r="H2" s="208">
        <v>326.83659824781</v>
      </c>
      <c r="I2" s="208">
        <v>103.678703149185</v>
      </c>
      <c r="J2" s="206" t="s">
        <v>111</v>
      </c>
      <c r="K2" s="210">
        <v>34</v>
      </c>
      <c r="L2" s="208" t="s">
        <v>128</v>
      </c>
      <c r="M2" s="211">
        <v>107.9101</v>
      </c>
      <c r="N2" s="208">
        <v>326.83659824781</v>
      </c>
      <c r="O2">
        <v>1347</v>
      </c>
      <c r="P2" s="208">
        <v>103.678703149185</v>
      </c>
      <c r="R2" s="206" t="s">
        <v>111</v>
      </c>
      <c r="S2" s="206">
        <v>423</v>
      </c>
      <c r="T2" s="206">
        <v>34</v>
      </c>
      <c r="U2" s="207">
        <v>41898</v>
      </c>
      <c r="V2" s="208" t="s">
        <v>140</v>
      </c>
      <c r="W2" s="226">
        <v>148</v>
      </c>
      <c r="X2" s="208">
        <v>148.62309999999999</v>
      </c>
      <c r="Y2" s="208">
        <v>1855.15358865248</v>
      </c>
      <c r="Z2" s="208">
        <v>450.14756195244098</v>
      </c>
      <c r="AA2" s="208">
        <v>100.675791421951</v>
      </c>
    </row>
    <row r="3" spans="1:27" ht="14.5" x14ac:dyDescent="0.35">
      <c r="A3" s="206" t="s">
        <v>134</v>
      </c>
      <c r="B3" s="206">
        <v>423</v>
      </c>
      <c r="C3" s="206">
        <v>34</v>
      </c>
      <c r="D3" s="207">
        <v>41898</v>
      </c>
      <c r="E3" s="208">
        <v>79.349999999999994</v>
      </c>
      <c r="F3" s="208"/>
      <c r="G3" s="208">
        <v>990.468085106383</v>
      </c>
      <c r="H3" s="208">
        <v>240.334167709637</v>
      </c>
      <c r="I3" s="208">
        <v>76.238508674237295</v>
      </c>
      <c r="J3" s="206" t="s">
        <v>111</v>
      </c>
      <c r="K3" s="210">
        <v>34</v>
      </c>
      <c r="L3" s="208" t="s">
        <v>129</v>
      </c>
      <c r="M3" s="211">
        <v>79.349999999999994</v>
      </c>
      <c r="N3" s="208">
        <v>240.334167709637</v>
      </c>
      <c r="O3">
        <v>990</v>
      </c>
      <c r="P3" s="208">
        <v>76.238508674237295</v>
      </c>
      <c r="R3" s="206" t="s">
        <v>111</v>
      </c>
      <c r="S3" s="206">
        <v>423</v>
      </c>
      <c r="T3" s="206">
        <v>34</v>
      </c>
      <c r="U3" s="207">
        <v>41898</v>
      </c>
      <c r="V3" s="208" t="s">
        <v>141</v>
      </c>
      <c r="W3" s="226">
        <v>113</v>
      </c>
      <c r="X3" s="208">
        <v>116.1605</v>
      </c>
      <c r="Y3" s="208">
        <v>1449.9466666666699</v>
      </c>
      <c r="Z3" s="208">
        <v>351.82529411764699</v>
      </c>
      <c r="AA3" s="208">
        <v>78.685953054871803</v>
      </c>
    </row>
    <row r="4" spans="1:27" ht="14.5" x14ac:dyDescent="0.35">
      <c r="A4" s="206" t="s">
        <v>112</v>
      </c>
      <c r="B4" s="206">
        <v>505</v>
      </c>
      <c r="C4" s="206">
        <v>25</v>
      </c>
      <c r="D4" s="207">
        <v>41898</v>
      </c>
      <c r="E4" s="208">
        <v>6</v>
      </c>
      <c r="F4" s="208"/>
      <c r="G4" s="208" t="s">
        <v>123</v>
      </c>
      <c r="H4" s="208" t="s">
        <v>123</v>
      </c>
      <c r="I4" s="208">
        <v>5.9604552112888198</v>
      </c>
      <c r="J4" s="206" t="s">
        <v>112</v>
      </c>
      <c r="K4" s="210">
        <v>25</v>
      </c>
      <c r="L4" s="208" t="s">
        <v>129</v>
      </c>
      <c r="M4" s="211">
        <v>6</v>
      </c>
      <c r="N4" s="208">
        <v>20.701782178217801</v>
      </c>
      <c r="O4">
        <v>63</v>
      </c>
      <c r="P4" s="208">
        <v>5.9604552112888198</v>
      </c>
      <c r="R4" s="206" t="s">
        <v>112</v>
      </c>
      <c r="S4" s="206">
        <v>505</v>
      </c>
      <c r="T4" s="206">
        <v>25</v>
      </c>
      <c r="U4" s="207">
        <v>41898</v>
      </c>
      <c r="V4" s="208" t="s">
        <v>141</v>
      </c>
      <c r="W4" s="226">
        <v>29</v>
      </c>
      <c r="X4" s="208">
        <v>29.761900000000001</v>
      </c>
      <c r="Y4" s="208">
        <v>311.17392475247499</v>
      </c>
      <c r="Z4" s="208">
        <v>102.687395168317</v>
      </c>
      <c r="AA4" s="208">
        <v>21.695726785601199</v>
      </c>
    </row>
    <row r="5" spans="1:27" ht="14.5" x14ac:dyDescent="0.35">
      <c r="A5" s="206" t="s">
        <v>112</v>
      </c>
      <c r="B5" s="206">
        <v>505</v>
      </c>
      <c r="C5" s="206">
        <v>25</v>
      </c>
      <c r="D5" s="207">
        <v>41898</v>
      </c>
      <c r="E5" s="208">
        <v>114.3297</v>
      </c>
      <c r="F5" s="208"/>
      <c r="G5" s="208">
        <v>1195.3679524752499</v>
      </c>
      <c r="H5" s="208">
        <v>394.47142431683199</v>
      </c>
      <c r="I5" s="208">
        <v>113.576176028348</v>
      </c>
      <c r="J5" s="206" t="s">
        <v>112</v>
      </c>
      <c r="K5" s="210">
        <v>25</v>
      </c>
      <c r="L5" s="208" t="s">
        <v>128</v>
      </c>
      <c r="M5" s="211">
        <v>114.3297</v>
      </c>
      <c r="N5" s="208">
        <v>394.47142431683199</v>
      </c>
      <c r="O5">
        <v>1195</v>
      </c>
      <c r="P5" s="208">
        <v>113.576176028348</v>
      </c>
      <c r="R5" s="206" t="s">
        <v>112</v>
      </c>
      <c r="S5" s="206">
        <v>505</v>
      </c>
      <c r="T5" s="206">
        <v>25</v>
      </c>
      <c r="U5" s="207">
        <v>41898</v>
      </c>
      <c r="V5" s="208" t="s">
        <v>140</v>
      </c>
      <c r="W5" s="226">
        <v>167</v>
      </c>
      <c r="X5" s="208">
        <v>174.06309999999999</v>
      </c>
      <c r="Y5" s="208">
        <v>1819.90726336634</v>
      </c>
      <c r="Z5" s="208">
        <v>600.56939691089099</v>
      </c>
      <c r="AA5" s="208">
        <v>126.88791579350701</v>
      </c>
    </row>
    <row r="6" spans="1:27" ht="14.5" x14ac:dyDescent="0.35">
      <c r="A6" s="206" t="s">
        <v>113</v>
      </c>
      <c r="B6" s="206">
        <v>491</v>
      </c>
      <c r="C6" s="206">
        <v>29</v>
      </c>
      <c r="D6" s="207">
        <v>41898</v>
      </c>
      <c r="E6" s="208">
        <v>98</v>
      </c>
      <c r="F6" s="208"/>
      <c r="G6" s="208">
        <v>1053.8492871690401</v>
      </c>
      <c r="H6" s="208">
        <v>299.80195238429701</v>
      </c>
      <c r="I6" s="208">
        <v>78.417156680789304</v>
      </c>
      <c r="J6" s="206" t="s">
        <v>113</v>
      </c>
      <c r="K6" s="210">
        <v>29</v>
      </c>
      <c r="L6" s="208" t="s">
        <v>128</v>
      </c>
      <c r="M6" s="211">
        <v>98</v>
      </c>
      <c r="N6" s="208">
        <v>299.80195238429701</v>
      </c>
      <c r="O6">
        <v>1054</v>
      </c>
      <c r="P6" s="208">
        <v>78.417156680789304</v>
      </c>
      <c r="R6" s="206" t="s">
        <v>113</v>
      </c>
      <c r="S6" s="206">
        <v>491</v>
      </c>
      <c r="T6" s="206">
        <v>29</v>
      </c>
      <c r="U6" s="207">
        <v>41898</v>
      </c>
      <c r="V6" s="208" t="s">
        <v>140</v>
      </c>
      <c r="W6" s="226">
        <v>148</v>
      </c>
      <c r="X6" s="208">
        <v>151.7037</v>
      </c>
      <c r="Y6" s="208">
        <v>1631.35547046843</v>
      </c>
      <c r="Z6" s="208">
        <v>464.09250452981303</v>
      </c>
      <c r="AA6" s="208">
        <v>79.869698987982503</v>
      </c>
    </row>
    <row r="7" spans="1:27" ht="14.5" x14ac:dyDescent="0.35">
      <c r="A7" s="206" t="s">
        <v>113</v>
      </c>
      <c r="B7" s="206">
        <v>491</v>
      </c>
      <c r="C7" s="206">
        <v>29</v>
      </c>
      <c r="D7" s="207">
        <v>41898</v>
      </c>
      <c r="E7" s="208">
        <v>8.1667000000000005</v>
      </c>
      <c r="F7" s="208"/>
      <c r="G7" s="208">
        <v>87.821132382892102</v>
      </c>
      <c r="H7" s="208">
        <v>24.983598005477901</v>
      </c>
      <c r="I7" s="208">
        <v>6.5347897292347099</v>
      </c>
      <c r="J7" s="206" t="s">
        <v>113</v>
      </c>
      <c r="K7" s="210">
        <v>29</v>
      </c>
      <c r="L7" s="208" t="s">
        <v>129</v>
      </c>
      <c r="M7" s="211">
        <v>8.1667000000000005</v>
      </c>
      <c r="N7" s="208">
        <v>24.983598005477901</v>
      </c>
      <c r="O7">
        <v>88</v>
      </c>
      <c r="P7" s="208">
        <v>6.5347897292347099</v>
      </c>
      <c r="R7" s="206" t="s">
        <v>113</v>
      </c>
      <c r="S7" s="206">
        <v>491</v>
      </c>
      <c r="T7" s="206">
        <v>29</v>
      </c>
      <c r="U7" s="207">
        <v>41898</v>
      </c>
      <c r="V7" s="208" t="s">
        <v>141</v>
      </c>
      <c r="W7" s="226">
        <v>20</v>
      </c>
      <c r="X7" s="208">
        <v>36</v>
      </c>
      <c r="Y7" s="208">
        <v>387.12830957230102</v>
      </c>
      <c r="Z7" s="208">
        <v>110.131329447293</v>
      </c>
      <c r="AA7" s="208">
        <v>18.953454421793101</v>
      </c>
    </row>
    <row r="8" spans="1:27" ht="14.5" x14ac:dyDescent="0.35">
      <c r="A8" s="206" t="s">
        <v>114</v>
      </c>
      <c r="B8" s="206">
        <v>441</v>
      </c>
      <c r="C8" s="206">
        <v>32</v>
      </c>
      <c r="D8" s="207">
        <v>41899</v>
      </c>
      <c r="E8" s="208">
        <v>32.1905</v>
      </c>
      <c r="F8" s="208"/>
      <c r="G8" s="208">
        <v>385.41006802721103</v>
      </c>
      <c r="H8" s="208">
        <v>99.363533163265302</v>
      </c>
      <c r="I8" s="208">
        <v>23.346339692682601</v>
      </c>
      <c r="J8" s="206" t="s">
        <v>114</v>
      </c>
      <c r="K8" s="210">
        <v>32</v>
      </c>
      <c r="L8" s="208" t="s">
        <v>129</v>
      </c>
      <c r="M8" s="211">
        <v>32.1905</v>
      </c>
      <c r="N8" s="208">
        <v>99.363533163265302</v>
      </c>
      <c r="O8">
        <v>385</v>
      </c>
      <c r="P8" s="208">
        <v>23.346339692682601</v>
      </c>
      <c r="R8" s="206" t="s">
        <v>114</v>
      </c>
      <c r="S8" s="206">
        <v>441</v>
      </c>
      <c r="T8" s="206">
        <v>32</v>
      </c>
      <c r="U8" s="207">
        <v>41899</v>
      </c>
      <c r="V8" s="208" t="s">
        <v>141</v>
      </c>
      <c r="W8" s="226">
        <v>77</v>
      </c>
      <c r="X8" s="208">
        <v>87.8108</v>
      </c>
      <c r="Y8" s="208">
        <v>1051.3401904761899</v>
      </c>
      <c r="Z8" s="208">
        <v>271.04864285714302</v>
      </c>
      <c r="AA8" s="208">
        <v>24.2136713278008</v>
      </c>
    </row>
    <row r="9" spans="1:27" ht="14.5" x14ac:dyDescent="0.35">
      <c r="A9" s="206" t="s">
        <v>114</v>
      </c>
      <c r="B9" s="206">
        <v>441</v>
      </c>
      <c r="C9" s="206">
        <v>32</v>
      </c>
      <c r="D9" s="207">
        <v>41899</v>
      </c>
      <c r="E9" s="208">
        <v>79.537300000000002</v>
      </c>
      <c r="F9" s="208"/>
      <c r="G9" s="208">
        <v>952.28331972789101</v>
      </c>
      <c r="H9" s="208">
        <v>245.510543367347</v>
      </c>
      <c r="I9" s="208">
        <v>57.684870506478802</v>
      </c>
      <c r="J9" s="206" t="s">
        <v>114</v>
      </c>
      <c r="K9" s="210">
        <v>32</v>
      </c>
      <c r="L9" s="208" t="s">
        <v>128</v>
      </c>
      <c r="M9" s="211">
        <v>79.537300000000002</v>
      </c>
      <c r="N9" s="208">
        <v>245.510543367347</v>
      </c>
      <c r="O9">
        <v>952</v>
      </c>
      <c r="P9" s="208">
        <v>57.684870506478802</v>
      </c>
      <c r="R9" s="206" t="s">
        <v>114</v>
      </c>
      <c r="S9" s="206">
        <v>441</v>
      </c>
      <c r="T9" s="206">
        <v>32</v>
      </c>
      <c r="U9" s="207">
        <v>41899</v>
      </c>
      <c r="V9" s="208" t="s">
        <v>140</v>
      </c>
      <c r="W9" s="226">
        <v>235</v>
      </c>
      <c r="X9" s="208">
        <v>247.40940000000001</v>
      </c>
      <c r="Y9" s="208">
        <v>2962.1805714285701</v>
      </c>
      <c r="Z9" s="208">
        <v>763.68717857142894</v>
      </c>
      <c r="AA9" s="208">
        <v>68.222700339917097</v>
      </c>
    </row>
    <row r="10" spans="1:27" ht="14.5" x14ac:dyDescent="0.35">
      <c r="A10" s="206" t="s">
        <v>115</v>
      </c>
      <c r="B10" s="206">
        <v>372</v>
      </c>
      <c r="C10" s="206">
        <v>28</v>
      </c>
      <c r="D10" s="207">
        <v>41899</v>
      </c>
      <c r="E10" s="208">
        <v>99.771100000000004</v>
      </c>
      <c r="F10" s="208"/>
      <c r="G10" s="208">
        <v>1416.1059354838701</v>
      </c>
      <c r="H10" s="208">
        <v>417.245498847926</v>
      </c>
      <c r="I10" s="208">
        <v>85.254812254724797</v>
      </c>
      <c r="J10" s="206" t="s">
        <v>115</v>
      </c>
      <c r="K10" s="210">
        <v>28</v>
      </c>
      <c r="L10" s="208" t="s">
        <v>128</v>
      </c>
      <c r="M10" s="211">
        <v>99.771100000000004</v>
      </c>
      <c r="N10" s="208">
        <v>417.245498847926</v>
      </c>
      <c r="O10">
        <v>1416</v>
      </c>
      <c r="P10" s="208">
        <v>85.254812254724797</v>
      </c>
      <c r="R10" s="206" t="s">
        <v>115</v>
      </c>
      <c r="S10" s="206">
        <v>372</v>
      </c>
      <c r="T10" s="206">
        <v>28</v>
      </c>
      <c r="U10" s="207">
        <v>41899</v>
      </c>
      <c r="V10" s="208" t="s">
        <v>140</v>
      </c>
      <c r="W10" s="226">
        <v>136</v>
      </c>
      <c r="X10" s="208">
        <v>136.5333</v>
      </c>
      <c r="Y10" s="208">
        <v>1937.8920000000001</v>
      </c>
      <c r="Z10" s="208">
        <v>570.986035714286</v>
      </c>
      <c r="AA10" s="208">
        <v>82.9438426808683</v>
      </c>
    </row>
    <row r="11" spans="1:27" ht="14.5" x14ac:dyDescent="0.35">
      <c r="A11" s="206" t="s">
        <v>115</v>
      </c>
      <c r="B11" s="206">
        <v>372</v>
      </c>
      <c r="C11" s="206">
        <v>28</v>
      </c>
      <c r="D11" s="207">
        <v>41899</v>
      </c>
      <c r="E11" s="208">
        <v>1</v>
      </c>
      <c r="F11" s="208"/>
      <c r="G11" s="208" t="s">
        <v>123</v>
      </c>
      <c r="H11" s="208" t="s">
        <v>123</v>
      </c>
      <c r="I11" s="208">
        <v>0.85450408239184295</v>
      </c>
      <c r="J11" s="206" t="s">
        <v>115</v>
      </c>
      <c r="K11" s="210">
        <v>28</v>
      </c>
      <c r="L11" s="208" t="s">
        <v>129</v>
      </c>
      <c r="M11" s="211">
        <v>1</v>
      </c>
      <c r="N11" s="208">
        <v>4.1820276497695898</v>
      </c>
      <c r="O11">
        <v>14</v>
      </c>
      <c r="P11" s="208">
        <v>0.85450408239184295</v>
      </c>
      <c r="R11" s="206" t="s">
        <v>115</v>
      </c>
      <c r="S11" s="206">
        <v>372</v>
      </c>
      <c r="T11" s="206">
        <v>28</v>
      </c>
      <c r="U11" s="207">
        <v>41899</v>
      </c>
      <c r="V11" s="208" t="s">
        <v>141</v>
      </c>
      <c r="W11" s="226">
        <v>8</v>
      </c>
      <c r="X11" s="208">
        <v>9</v>
      </c>
      <c r="Y11" s="208">
        <v>127.741935483871</v>
      </c>
      <c r="Z11" s="208">
        <v>37.638248847926299</v>
      </c>
      <c r="AA11" s="208">
        <v>5.4674909646790502</v>
      </c>
    </row>
    <row r="12" spans="1:27" ht="14.5" x14ac:dyDescent="0.35">
      <c r="A12" s="206" t="s">
        <v>116</v>
      </c>
      <c r="B12" s="206">
        <v>368</v>
      </c>
      <c r="C12" s="206">
        <v>33</v>
      </c>
      <c r="D12" s="207">
        <v>41900</v>
      </c>
      <c r="E12" s="208">
        <v>88.473699999999994</v>
      </c>
      <c r="F12" s="208"/>
      <c r="G12" s="208">
        <v>1269.4052608695699</v>
      </c>
      <c r="H12" s="208">
        <v>317.351315217391</v>
      </c>
      <c r="I12" s="208">
        <v>41.534793669835999</v>
      </c>
      <c r="J12" s="206" t="s">
        <v>116</v>
      </c>
      <c r="K12" s="210">
        <v>33</v>
      </c>
      <c r="L12" s="208" t="s">
        <v>128</v>
      </c>
      <c r="M12" s="211">
        <v>88.473699999999994</v>
      </c>
      <c r="N12" s="208">
        <v>317.351315217391</v>
      </c>
      <c r="O12">
        <v>1269</v>
      </c>
      <c r="P12" s="208">
        <v>41.534793669835999</v>
      </c>
      <c r="R12" s="206" t="s">
        <v>116</v>
      </c>
      <c r="S12" s="206">
        <v>368</v>
      </c>
      <c r="T12" s="206">
        <v>33</v>
      </c>
      <c r="U12" s="207">
        <v>41900</v>
      </c>
      <c r="V12" s="208" t="s">
        <v>140</v>
      </c>
      <c r="W12" s="226">
        <v>89</v>
      </c>
      <c r="X12" s="208">
        <v>89.467500000000001</v>
      </c>
      <c r="Y12" s="208">
        <v>1283.66413043478</v>
      </c>
      <c r="Z12" s="208">
        <v>320.91603260869601</v>
      </c>
      <c r="AA12" s="208">
        <v>42.3136152369676</v>
      </c>
    </row>
    <row r="13" spans="1:27" ht="14.5" x14ac:dyDescent="0.35">
      <c r="A13" s="206" t="s">
        <v>116</v>
      </c>
      <c r="B13" s="206">
        <v>368</v>
      </c>
      <c r="C13" s="206">
        <v>33</v>
      </c>
      <c r="D13" s="207">
        <v>41900</v>
      </c>
      <c r="E13" s="208">
        <v>20.642900000000001</v>
      </c>
      <c r="F13" s="208"/>
      <c r="G13" s="208">
        <v>296.18073913043497</v>
      </c>
      <c r="H13" s="208">
        <v>74.0451847826087</v>
      </c>
      <c r="I13" s="208">
        <v>9.6909996105855001</v>
      </c>
      <c r="J13" s="206" t="s">
        <v>116</v>
      </c>
      <c r="K13" s="210">
        <v>33</v>
      </c>
      <c r="L13" s="208" t="s">
        <v>129</v>
      </c>
      <c r="M13" s="211">
        <v>20.642900000000001</v>
      </c>
      <c r="N13" s="208">
        <v>74.0451847826087</v>
      </c>
      <c r="O13">
        <v>296</v>
      </c>
      <c r="P13" s="208">
        <v>9.6909996105855001</v>
      </c>
      <c r="R13" s="206" t="s">
        <v>116</v>
      </c>
      <c r="S13" s="206">
        <v>368</v>
      </c>
      <c r="T13" s="206">
        <v>33</v>
      </c>
      <c r="U13" s="207">
        <v>41900</v>
      </c>
      <c r="V13" s="208" t="s">
        <v>141</v>
      </c>
      <c r="W13" s="226">
        <v>29</v>
      </c>
      <c r="X13" s="208">
        <v>29.761900000000001</v>
      </c>
      <c r="Y13" s="208">
        <v>427.01856521739097</v>
      </c>
      <c r="Z13" s="208">
        <v>106.754641304348</v>
      </c>
      <c r="AA13" s="208">
        <v>14.075877668663001</v>
      </c>
    </row>
    <row r="14" spans="1:27" ht="14.5" x14ac:dyDescent="0.35">
      <c r="A14" s="206" t="s">
        <v>136</v>
      </c>
      <c r="B14" s="206">
        <v>342</v>
      </c>
      <c r="C14" s="206">
        <v>23</v>
      </c>
      <c r="D14" s="207">
        <v>41900</v>
      </c>
      <c r="E14" s="208">
        <v>2</v>
      </c>
      <c r="F14" s="208"/>
      <c r="G14" s="208">
        <v>30.877192982456101</v>
      </c>
      <c r="H14" s="208">
        <v>11.0755148741419</v>
      </c>
      <c r="I14" s="208">
        <v>2.1869088413178499</v>
      </c>
      <c r="J14" s="206" t="s">
        <v>136</v>
      </c>
      <c r="K14" s="210">
        <v>23</v>
      </c>
      <c r="L14" s="208" t="s">
        <v>129</v>
      </c>
      <c r="M14" s="208">
        <v>2</v>
      </c>
      <c r="N14" s="208">
        <v>31</v>
      </c>
      <c r="O14" s="208">
        <v>11.0755148741419</v>
      </c>
      <c r="P14" s="208">
        <v>2.1869088413178499</v>
      </c>
      <c r="R14" s="206" t="s">
        <v>136</v>
      </c>
      <c r="S14" s="206">
        <v>342</v>
      </c>
      <c r="T14" s="206">
        <v>23</v>
      </c>
      <c r="U14" s="207">
        <v>41900</v>
      </c>
      <c r="V14" s="208" t="s">
        <v>141</v>
      </c>
      <c r="W14" s="226">
        <v>23</v>
      </c>
      <c r="X14" s="208">
        <v>24.923100000000002</v>
      </c>
      <c r="Y14" s="208">
        <v>384.77768421052599</v>
      </c>
      <c r="Z14" s="208">
        <v>138.01808237986299</v>
      </c>
      <c r="AA14" s="208">
        <v>27.243777788231199</v>
      </c>
    </row>
    <row r="15" spans="1:27" ht="14.5" x14ac:dyDescent="0.35">
      <c r="A15" s="206" t="s">
        <v>136</v>
      </c>
      <c r="B15" s="206">
        <v>342</v>
      </c>
      <c r="C15" s="206">
        <v>23</v>
      </c>
      <c r="D15" s="207">
        <v>41900</v>
      </c>
      <c r="E15" s="208">
        <v>63.020800000000001</v>
      </c>
      <c r="F15" s="208"/>
      <c r="G15" s="208">
        <v>972.952701754386</v>
      </c>
      <c r="H15" s="208">
        <v>348.99390389016003</v>
      </c>
      <c r="I15" s="208">
        <v>68.910372353461895</v>
      </c>
      <c r="J15" s="206" t="s">
        <v>136</v>
      </c>
      <c r="K15" s="210">
        <v>23</v>
      </c>
      <c r="L15" s="208" t="s">
        <v>128</v>
      </c>
      <c r="M15" s="208">
        <v>63.020800000000001</v>
      </c>
      <c r="N15" s="208">
        <v>973</v>
      </c>
      <c r="O15" s="208">
        <v>348.99390389016003</v>
      </c>
      <c r="P15" s="208">
        <v>68.910372353461895</v>
      </c>
      <c r="R15" s="206" t="s">
        <v>136</v>
      </c>
      <c r="S15" s="206">
        <v>342</v>
      </c>
      <c r="T15" s="206">
        <v>23</v>
      </c>
      <c r="U15" s="207">
        <v>41900</v>
      </c>
      <c r="V15" s="208" t="s">
        <v>140</v>
      </c>
      <c r="W15" s="226">
        <v>63</v>
      </c>
      <c r="X15" s="208">
        <v>64</v>
      </c>
      <c r="Y15" s="208">
        <v>988.07017543859604</v>
      </c>
      <c r="Z15" s="208">
        <v>354.41647597254001</v>
      </c>
      <c r="AA15" s="208">
        <v>69.959265839594295</v>
      </c>
    </row>
    <row r="16" spans="1:27" ht="14.5" x14ac:dyDescent="0.35">
      <c r="N16" s="208">
        <v>384.77768421052599</v>
      </c>
      <c r="O16" s="208">
        <v>138.01808237986299</v>
      </c>
      <c r="P16" s="208">
        <v>27.243777788231199</v>
      </c>
    </row>
    <row r="17" spans="1:19" ht="14.5" x14ac:dyDescent="0.35">
      <c r="A17" s="409" t="s">
        <v>79</v>
      </c>
      <c r="B17" s="411" t="s">
        <v>80</v>
      </c>
      <c r="C17" s="412" t="s">
        <v>81</v>
      </c>
      <c r="D17" s="409">
        <v>2014</v>
      </c>
      <c r="E17" s="409"/>
      <c r="F17" s="409"/>
      <c r="G17" s="409"/>
      <c r="H17" s="409"/>
      <c r="I17" s="409"/>
      <c r="N17" s="208">
        <v>988.07017543859604</v>
      </c>
      <c r="O17" s="208">
        <v>354.41647597254001</v>
      </c>
      <c r="P17" s="208">
        <v>69.959265839594295</v>
      </c>
    </row>
    <row r="18" spans="1:19" ht="26" x14ac:dyDescent="0.25">
      <c r="A18" s="410"/>
      <c r="B18" s="410"/>
      <c r="C18" s="413"/>
      <c r="D18" s="209" t="s">
        <v>130</v>
      </c>
      <c r="E18" s="209" t="s">
        <v>131</v>
      </c>
      <c r="F18" s="212" t="s">
        <v>142</v>
      </c>
      <c r="G18" s="209" t="s">
        <v>84</v>
      </c>
      <c r="H18" s="209" t="s">
        <v>85</v>
      </c>
      <c r="I18" s="209" t="s">
        <v>133</v>
      </c>
    </row>
    <row r="19" spans="1:19" ht="14.5" x14ac:dyDescent="0.35">
      <c r="A19" s="409" t="s">
        <v>132</v>
      </c>
      <c r="B19" s="409">
        <v>23</v>
      </c>
      <c r="C19" s="216" t="s">
        <v>6</v>
      </c>
      <c r="D19" s="223">
        <v>988</v>
      </c>
      <c r="E19" s="223">
        <v>70</v>
      </c>
      <c r="F19" s="223">
        <v>354</v>
      </c>
      <c r="G19" s="223">
        <v>973</v>
      </c>
      <c r="H19" s="223">
        <v>69</v>
      </c>
      <c r="I19" s="223">
        <v>349</v>
      </c>
      <c r="J19" s="409" t="s">
        <v>132</v>
      </c>
      <c r="M19" s="222" t="s">
        <v>121</v>
      </c>
      <c r="N19" s="222" t="s">
        <v>122</v>
      </c>
      <c r="O19" s="222" t="s">
        <v>137</v>
      </c>
      <c r="Q19" s="208">
        <v>30.877192982456101</v>
      </c>
      <c r="R19" s="208">
        <v>11.0755148741419</v>
      </c>
      <c r="S19" s="208">
        <v>2.1869088413178499</v>
      </c>
    </row>
    <row r="20" spans="1:19" ht="14.5" x14ac:dyDescent="0.35">
      <c r="A20" s="409"/>
      <c r="B20" s="409"/>
      <c r="C20" s="216" t="s">
        <v>7</v>
      </c>
      <c r="D20" s="223">
        <v>385</v>
      </c>
      <c r="E20" s="223">
        <v>27</v>
      </c>
      <c r="F20" s="223">
        <v>138</v>
      </c>
      <c r="G20" s="223">
        <v>31</v>
      </c>
      <c r="H20" s="223">
        <v>2</v>
      </c>
      <c r="I20" s="223">
        <v>11</v>
      </c>
      <c r="J20" s="409"/>
      <c r="K20" s="229"/>
      <c r="L20" s="206" t="s">
        <v>111</v>
      </c>
      <c r="M20" s="208">
        <v>1855.15358865248</v>
      </c>
      <c r="N20" s="208">
        <v>450.14756195244098</v>
      </c>
      <c r="O20" s="208">
        <v>100.675791421951</v>
      </c>
      <c r="Q20" s="208">
        <v>972.952701754386</v>
      </c>
      <c r="R20" s="208">
        <v>348.99390389016003</v>
      </c>
      <c r="S20" s="208">
        <v>68.910372353461895</v>
      </c>
    </row>
    <row r="21" spans="1:19" ht="14.5" x14ac:dyDescent="0.35">
      <c r="A21" s="409"/>
      <c r="B21" s="409"/>
      <c r="C21" s="216" t="s">
        <v>72</v>
      </c>
      <c r="D21" s="223">
        <f t="shared" ref="D21:F21" si="0">SUM(D19:D20)</f>
        <v>1373</v>
      </c>
      <c r="E21" s="223">
        <f t="shared" si="0"/>
        <v>97</v>
      </c>
      <c r="F21" s="223">
        <f t="shared" si="0"/>
        <v>492</v>
      </c>
      <c r="G21" s="223">
        <f>SUM(G19:G20)</f>
        <v>1004</v>
      </c>
      <c r="H21" s="223">
        <f>SUM(H19:H20)</f>
        <v>71</v>
      </c>
      <c r="I21" s="223">
        <f>SUM(I19:I20)</f>
        <v>360</v>
      </c>
      <c r="J21" s="409"/>
      <c r="L21" s="206" t="s">
        <v>111</v>
      </c>
      <c r="M21" s="208">
        <v>1449.9466666666699</v>
      </c>
      <c r="N21" s="208">
        <v>351.82529411764699</v>
      </c>
      <c r="O21" s="208">
        <v>78.685953054871803</v>
      </c>
    </row>
    <row r="22" spans="1:19" ht="14.5" x14ac:dyDescent="0.35">
      <c r="A22" s="409" t="s">
        <v>42</v>
      </c>
      <c r="B22" s="409">
        <v>33</v>
      </c>
      <c r="C22" s="187" t="s">
        <v>6</v>
      </c>
      <c r="D22" s="217">
        <v>321</v>
      </c>
      <c r="E22" s="217">
        <v>42</v>
      </c>
      <c r="F22" s="217">
        <v>1284</v>
      </c>
      <c r="G22" s="217">
        <v>317</v>
      </c>
      <c r="H22" s="217">
        <v>42</v>
      </c>
      <c r="I22" s="217">
        <v>1269</v>
      </c>
      <c r="J22" s="409" t="s">
        <v>42</v>
      </c>
      <c r="K22" s="230"/>
      <c r="L22" s="206" t="s">
        <v>112</v>
      </c>
      <c r="M22" s="208">
        <v>311.17392475247499</v>
      </c>
      <c r="N22" s="208">
        <v>102.687395168317</v>
      </c>
      <c r="O22" s="208">
        <v>21.695726785601199</v>
      </c>
    </row>
    <row r="23" spans="1:19" ht="14.5" x14ac:dyDescent="0.35">
      <c r="A23" s="409"/>
      <c r="B23" s="409"/>
      <c r="C23" s="187" t="s">
        <v>7</v>
      </c>
      <c r="D23" s="217">
        <v>107</v>
      </c>
      <c r="E23" s="217">
        <v>14</v>
      </c>
      <c r="F23" s="217">
        <v>427</v>
      </c>
      <c r="G23" s="217">
        <v>74</v>
      </c>
      <c r="H23" s="217">
        <v>10</v>
      </c>
      <c r="I23" s="217">
        <v>269</v>
      </c>
      <c r="J23" s="409"/>
      <c r="K23" s="231"/>
      <c r="L23" s="206" t="s">
        <v>112</v>
      </c>
      <c r="M23" s="208">
        <v>1819.90726336634</v>
      </c>
      <c r="N23" s="208">
        <v>600.56939691089099</v>
      </c>
      <c r="O23" s="208">
        <v>126.88791579350701</v>
      </c>
    </row>
    <row r="24" spans="1:19" ht="14.5" x14ac:dyDescent="0.35">
      <c r="A24" s="409"/>
      <c r="B24" s="409"/>
      <c r="C24" s="187" t="s">
        <v>72</v>
      </c>
      <c r="D24" s="217">
        <f t="shared" ref="D24:F24" si="1">SUM(D22:D23)</f>
        <v>428</v>
      </c>
      <c r="E24" s="217">
        <f t="shared" si="1"/>
        <v>56</v>
      </c>
      <c r="F24" s="217">
        <f t="shared" si="1"/>
        <v>1711</v>
      </c>
      <c r="G24" s="217">
        <f>SUM(G22:G23)</f>
        <v>391</v>
      </c>
      <c r="H24" s="217">
        <f>SUM(H22:H23)</f>
        <v>52</v>
      </c>
      <c r="I24" s="217">
        <f>SUM(I22:I23)</f>
        <v>1538</v>
      </c>
      <c r="J24" s="409"/>
      <c r="L24" s="206" t="s">
        <v>113</v>
      </c>
      <c r="M24" s="208">
        <v>1631.35547046843</v>
      </c>
      <c r="N24" s="208">
        <v>464.09250452981303</v>
      </c>
      <c r="O24" s="208">
        <v>79.869698987982503</v>
      </c>
    </row>
    <row r="25" spans="1:19" ht="14.5" x14ac:dyDescent="0.35">
      <c r="A25" s="409" t="s">
        <v>43</v>
      </c>
      <c r="B25" s="409">
        <v>34</v>
      </c>
      <c r="C25" s="216" t="s">
        <v>6</v>
      </c>
      <c r="D25" s="227">
        <v>450.14756195244098</v>
      </c>
      <c r="E25" s="218">
        <v>101</v>
      </c>
      <c r="F25" s="218">
        <v>1855</v>
      </c>
      <c r="G25" s="218">
        <v>327</v>
      </c>
      <c r="H25" s="218">
        <v>104</v>
      </c>
      <c r="I25" s="218">
        <v>1347</v>
      </c>
      <c r="J25" s="409" t="s">
        <v>43</v>
      </c>
      <c r="K25" s="232"/>
      <c r="L25" s="206" t="s">
        <v>113</v>
      </c>
      <c r="M25" s="208">
        <v>387.12830957230102</v>
      </c>
      <c r="N25" s="208">
        <v>110.131329447293</v>
      </c>
      <c r="O25" s="208">
        <v>18.953454421793101</v>
      </c>
    </row>
    <row r="26" spans="1:19" ht="14.5" x14ac:dyDescent="0.35">
      <c r="A26" s="409"/>
      <c r="B26" s="409"/>
      <c r="C26" s="216" t="s">
        <v>7</v>
      </c>
      <c r="D26" s="227">
        <v>351.82529411764699</v>
      </c>
      <c r="E26" s="218">
        <v>79</v>
      </c>
      <c r="F26" s="218">
        <v>1450</v>
      </c>
      <c r="G26" s="218">
        <v>240</v>
      </c>
      <c r="H26" s="218">
        <v>76</v>
      </c>
      <c r="I26" s="218">
        <v>990</v>
      </c>
      <c r="J26" s="409"/>
      <c r="K26" s="232"/>
      <c r="L26" s="206" t="s">
        <v>114</v>
      </c>
      <c r="M26" s="208">
        <v>1051.3401904761899</v>
      </c>
      <c r="N26" s="208">
        <v>271.04864285714302</v>
      </c>
      <c r="O26" s="208">
        <v>24.2136713278008</v>
      </c>
    </row>
    <row r="27" spans="1:19" ht="14.5" x14ac:dyDescent="0.35">
      <c r="A27" s="409"/>
      <c r="B27" s="409"/>
      <c r="C27" s="216" t="s">
        <v>72</v>
      </c>
      <c r="D27" s="228">
        <f t="shared" ref="D27:F27" si="2">SUM(D25:D26)</f>
        <v>801.97285607008803</v>
      </c>
      <c r="E27" s="218">
        <f t="shared" si="2"/>
        <v>180</v>
      </c>
      <c r="F27" s="218">
        <f t="shared" si="2"/>
        <v>3305</v>
      </c>
      <c r="G27" s="218">
        <f>SUM(G25:G26)</f>
        <v>567</v>
      </c>
      <c r="H27" s="218">
        <f>SUM(H25:H26)</f>
        <v>180</v>
      </c>
      <c r="I27" s="218">
        <f>SUM(I25:I26)</f>
        <v>2337</v>
      </c>
      <c r="J27" s="409"/>
      <c r="L27" s="206" t="s">
        <v>114</v>
      </c>
      <c r="M27" s="208">
        <v>2962.1805714285701</v>
      </c>
      <c r="N27" s="208">
        <v>763.68717857142894</v>
      </c>
      <c r="O27" s="208">
        <v>68.222700339917097</v>
      </c>
    </row>
    <row r="28" spans="1:19" ht="14.5" x14ac:dyDescent="0.35">
      <c r="A28" s="409" t="s">
        <v>86</v>
      </c>
      <c r="B28" s="409">
        <v>32</v>
      </c>
      <c r="C28" s="187" t="s">
        <v>6</v>
      </c>
      <c r="D28" s="217">
        <v>764</v>
      </c>
      <c r="E28" s="217">
        <v>68</v>
      </c>
      <c r="F28" s="217">
        <v>2962</v>
      </c>
      <c r="G28" s="217">
        <v>246</v>
      </c>
      <c r="H28" s="217">
        <v>58</v>
      </c>
      <c r="I28" s="217">
        <v>952</v>
      </c>
      <c r="J28" s="409" t="s">
        <v>86</v>
      </c>
      <c r="L28" s="206" t="s">
        <v>115</v>
      </c>
      <c r="M28" s="208">
        <v>1937.8920000000001</v>
      </c>
      <c r="N28" s="208">
        <v>570.986035714286</v>
      </c>
      <c r="O28" s="208">
        <v>82.9438426808683</v>
      </c>
    </row>
    <row r="29" spans="1:19" ht="14.5" x14ac:dyDescent="0.35">
      <c r="A29" s="409"/>
      <c r="B29" s="409"/>
      <c r="C29" s="187" t="s">
        <v>7</v>
      </c>
      <c r="D29" s="217">
        <v>271</v>
      </c>
      <c r="E29" s="217">
        <v>24</v>
      </c>
      <c r="F29" s="217">
        <v>1051</v>
      </c>
      <c r="G29" s="217">
        <v>99</v>
      </c>
      <c r="H29" s="217">
        <v>23</v>
      </c>
      <c r="I29" s="217">
        <v>385</v>
      </c>
      <c r="J29" s="409"/>
      <c r="L29" s="206" t="s">
        <v>115</v>
      </c>
      <c r="M29" s="208">
        <v>127.741935483871</v>
      </c>
      <c r="N29" s="208">
        <v>37.638248847926299</v>
      </c>
      <c r="O29" s="208">
        <v>5.4674909646790502</v>
      </c>
    </row>
    <row r="30" spans="1:19" ht="14.5" x14ac:dyDescent="0.35">
      <c r="A30" s="409"/>
      <c r="B30" s="409"/>
      <c r="C30" s="187" t="s">
        <v>72</v>
      </c>
      <c r="D30" s="217">
        <f t="shared" ref="D30:F30" si="3">SUM(D28:D29)</f>
        <v>1035</v>
      </c>
      <c r="E30" s="217">
        <f t="shared" si="3"/>
        <v>92</v>
      </c>
      <c r="F30" s="217">
        <f t="shared" si="3"/>
        <v>4013</v>
      </c>
      <c r="G30" s="217">
        <f>SUM(G28:G29)</f>
        <v>345</v>
      </c>
      <c r="H30" s="217">
        <f>SUM(H28:H29)</f>
        <v>81</v>
      </c>
      <c r="I30" s="217">
        <f>SUM(I28:I29)</f>
        <v>1337</v>
      </c>
      <c r="J30" s="409"/>
      <c r="L30" s="206" t="s">
        <v>116</v>
      </c>
      <c r="M30" s="208">
        <v>1283.66413043478</v>
      </c>
      <c r="N30" s="208">
        <v>320.91603260869601</v>
      </c>
      <c r="O30" s="208">
        <v>42.3136152369676</v>
      </c>
    </row>
    <row r="31" spans="1:19" ht="14.5" x14ac:dyDescent="0.35">
      <c r="A31" s="409" t="s">
        <v>46</v>
      </c>
      <c r="B31" s="409">
        <v>28</v>
      </c>
      <c r="C31" s="216" t="s">
        <v>6</v>
      </c>
      <c r="D31" s="218">
        <v>571</v>
      </c>
      <c r="E31" s="218">
        <v>83</v>
      </c>
      <c r="F31" s="218">
        <v>1938</v>
      </c>
      <c r="G31" s="218">
        <v>417</v>
      </c>
      <c r="H31" s="218">
        <v>85</v>
      </c>
      <c r="I31" s="218">
        <v>1416</v>
      </c>
      <c r="J31" s="409" t="s">
        <v>46</v>
      </c>
      <c r="L31" s="206" t="s">
        <v>116</v>
      </c>
      <c r="M31" s="208">
        <v>427.01856521739097</v>
      </c>
      <c r="N31" s="208">
        <v>106.754641304348</v>
      </c>
      <c r="O31" s="208">
        <v>14.075877668663001</v>
      </c>
    </row>
    <row r="32" spans="1:19" ht="14.5" x14ac:dyDescent="0.35">
      <c r="A32" s="409"/>
      <c r="B32" s="409"/>
      <c r="C32" s="216" t="s">
        <v>7</v>
      </c>
      <c r="D32" s="218">
        <v>38</v>
      </c>
      <c r="E32" s="218">
        <v>5</v>
      </c>
      <c r="F32" s="218">
        <v>128</v>
      </c>
      <c r="G32" s="218">
        <v>4</v>
      </c>
      <c r="H32" s="218">
        <v>1</v>
      </c>
      <c r="I32" s="218">
        <v>13</v>
      </c>
      <c r="J32" s="409"/>
      <c r="L32" s="206" t="s">
        <v>136</v>
      </c>
      <c r="M32" s="208">
        <v>384.77768421052599</v>
      </c>
      <c r="N32" s="208">
        <v>138.01808237986299</v>
      </c>
      <c r="O32" s="208">
        <v>27.243777788231199</v>
      </c>
    </row>
    <row r="33" spans="1:15" ht="14.5" x14ac:dyDescent="0.35">
      <c r="A33" s="409"/>
      <c r="B33" s="409"/>
      <c r="C33" s="216" t="s">
        <v>72</v>
      </c>
      <c r="D33" s="218">
        <f t="shared" ref="D33:F33" si="4">SUM(D31:D32)</f>
        <v>609</v>
      </c>
      <c r="E33" s="218">
        <f t="shared" si="4"/>
        <v>88</v>
      </c>
      <c r="F33" s="218">
        <f t="shared" si="4"/>
        <v>2066</v>
      </c>
      <c r="G33" s="218">
        <f>SUM(G31:G32)</f>
        <v>421</v>
      </c>
      <c r="H33" s="218">
        <f>SUM(H31:H32)</f>
        <v>86</v>
      </c>
      <c r="I33" s="218">
        <f>SUM(I31:I32)</f>
        <v>1429</v>
      </c>
      <c r="J33" s="409"/>
      <c r="L33" s="206" t="s">
        <v>136</v>
      </c>
      <c r="M33" s="208">
        <v>988.07017543859604</v>
      </c>
      <c r="N33" s="208">
        <v>354.41647597254001</v>
      </c>
      <c r="O33" s="208">
        <v>69.959265839594295</v>
      </c>
    </row>
    <row r="34" spans="1:15" x14ac:dyDescent="0.25">
      <c r="A34" s="409" t="s">
        <v>87</v>
      </c>
      <c r="B34" s="409">
        <v>29</v>
      </c>
      <c r="C34" s="187" t="s">
        <v>6</v>
      </c>
      <c r="D34" s="217">
        <v>464</v>
      </c>
      <c r="E34" s="217">
        <v>127</v>
      </c>
      <c r="F34" s="217">
        <v>1631</v>
      </c>
      <c r="G34" s="217">
        <v>300</v>
      </c>
      <c r="H34" s="217">
        <v>78</v>
      </c>
      <c r="I34" s="217">
        <v>1054</v>
      </c>
      <c r="J34" s="409" t="s">
        <v>87</v>
      </c>
    </row>
    <row r="35" spans="1:15" x14ac:dyDescent="0.25">
      <c r="A35" s="409"/>
      <c r="B35" s="409"/>
      <c r="C35" s="187" t="s">
        <v>7</v>
      </c>
      <c r="D35" s="217">
        <v>110</v>
      </c>
      <c r="E35" s="217">
        <v>80</v>
      </c>
      <c r="F35" s="217">
        <v>387</v>
      </c>
      <c r="G35" s="217">
        <v>25</v>
      </c>
      <c r="H35" s="217">
        <v>7</v>
      </c>
      <c r="I35" s="217">
        <v>88</v>
      </c>
      <c r="J35" s="409"/>
    </row>
    <row r="36" spans="1:15" x14ac:dyDescent="0.25">
      <c r="A36" s="409"/>
      <c r="B36" s="409"/>
      <c r="C36" s="187" t="s">
        <v>72</v>
      </c>
      <c r="D36" s="217">
        <f t="shared" ref="D36:F36" si="5">SUM(D34:D35)</f>
        <v>574</v>
      </c>
      <c r="E36" s="217">
        <f t="shared" si="5"/>
        <v>207</v>
      </c>
      <c r="F36" s="217">
        <f t="shared" si="5"/>
        <v>2018</v>
      </c>
      <c r="G36" s="217">
        <f>SUM(G34:G35)</f>
        <v>325</v>
      </c>
      <c r="H36" s="217">
        <f>SUM(H34:H35)</f>
        <v>85</v>
      </c>
      <c r="I36" s="217">
        <f>SUM(I34:I35)</f>
        <v>1142</v>
      </c>
      <c r="J36" s="409"/>
    </row>
    <row r="37" spans="1:15" x14ac:dyDescent="0.25">
      <c r="A37" s="409" t="s">
        <v>18</v>
      </c>
      <c r="B37" s="409">
        <v>25</v>
      </c>
      <c r="C37" s="216" t="s">
        <v>6</v>
      </c>
      <c r="D37" s="218">
        <v>601</v>
      </c>
      <c r="E37" s="218">
        <v>127</v>
      </c>
      <c r="F37" s="218">
        <v>1820</v>
      </c>
      <c r="G37" s="218">
        <v>394</v>
      </c>
      <c r="H37" s="218">
        <v>114</v>
      </c>
      <c r="I37" s="218">
        <v>1195</v>
      </c>
      <c r="J37" s="409" t="s">
        <v>18</v>
      </c>
      <c r="L37" s="17" t="s">
        <v>132</v>
      </c>
      <c r="M37">
        <v>70</v>
      </c>
    </row>
    <row r="38" spans="1:15" x14ac:dyDescent="0.25">
      <c r="A38" s="409"/>
      <c r="B38" s="409"/>
      <c r="C38" s="216" t="s">
        <v>7</v>
      </c>
      <c r="D38" s="218">
        <v>103</v>
      </c>
      <c r="E38" s="218">
        <v>22</v>
      </c>
      <c r="F38" s="218">
        <v>311</v>
      </c>
      <c r="G38" s="218">
        <v>21</v>
      </c>
      <c r="H38" s="218">
        <v>6</v>
      </c>
      <c r="I38" s="218">
        <v>75</v>
      </c>
      <c r="J38" s="409"/>
      <c r="L38" s="17" t="s">
        <v>100</v>
      </c>
    </row>
    <row r="39" spans="1:15" x14ac:dyDescent="0.25">
      <c r="A39" s="409"/>
      <c r="B39" s="409"/>
      <c r="C39" s="216" t="s">
        <v>72</v>
      </c>
      <c r="D39" s="218">
        <f t="shared" ref="D39:F39" si="6">SUM(D37:D38)</f>
        <v>704</v>
      </c>
      <c r="E39" s="218">
        <f t="shared" si="6"/>
        <v>149</v>
      </c>
      <c r="F39" s="218">
        <f t="shared" si="6"/>
        <v>2131</v>
      </c>
      <c r="G39" s="218">
        <f>SUM(G37:G38)</f>
        <v>415</v>
      </c>
      <c r="H39" s="218">
        <f>SUM(H37:H38)</f>
        <v>120</v>
      </c>
      <c r="I39" s="218">
        <f>SUM(I37:I38)</f>
        <v>1270</v>
      </c>
      <c r="J39" s="409"/>
      <c r="L39" s="17" t="s">
        <v>92</v>
      </c>
    </row>
    <row r="40" spans="1:15" x14ac:dyDescent="0.25">
      <c r="L40" s="17" t="s">
        <v>42</v>
      </c>
      <c r="M40">
        <v>42</v>
      </c>
    </row>
    <row r="41" spans="1:15" x14ac:dyDescent="0.25">
      <c r="L41" s="17" t="s">
        <v>48</v>
      </c>
      <c r="M41">
        <v>101</v>
      </c>
    </row>
    <row r="42" spans="1:15" x14ac:dyDescent="0.25">
      <c r="L42" s="17" t="s">
        <v>86</v>
      </c>
      <c r="M42">
        <v>68</v>
      </c>
    </row>
    <row r="43" spans="1:15" x14ac:dyDescent="0.25">
      <c r="L43" s="17" t="s">
        <v>46</v>
      </c>
      <c r="M43">
        <v>83</v>
      </c>
    </row>
    <row r="44" spans="1:15" x14ac:dyDescent="0.25">
      <c r="L44" s="17" t="s">
        <v>47</v>
      </c>
      <c r="M44">
        <v>127</v>
      </c>
    </row>
    <row r="45" spans="1:15" x14ac:dyDescent="0.25">
      <c r="L45" s="17" t="s">
        <v>18</v>
      </c>
      <c r="M45">
        <v>127</v>
      </c>
    </row>
    <row r="46" spans="1:15" x14ac:dyDescent="0.25">
      <c r="L46" s="17" t="s">
        <v>19</v>
      </c>
    </row>
  </sheetData>
  <mergeCells count="25">
    <mergeCell ref="A37:A39"/>
    <mergeCell ref="B37:B39"/>
    <mergeCell ref="J19:J21"/>
    <mergeCell ref="J22:J24"/>
    <mergeCell ref="J25:J27"/>
    <mergeCell ref="J28:J30"/>
    <mergeCell ref="J31:J33"/>
    <mergeCell ref="J34:J36"/>
    <mergeCell ref="J37:J39"/>
    <mergeCell ref="A28:A30"/>
    <mergeCell ref="B28:B30"/>
    <mergeCell ref="A31:A33"/>
    <mergeCell ref="B31:B33"/>
    <mergeCell ref="A34:A36"/>
    <mergeCell ref="B34:B36"/>
    <mergeCell ref="D17:I17"/>
    <mergeCell ref="A19:A21"/>
    <mergeCell ref="B19:B21"/>
    <mergeCell ref="A25:A27"/>
    <mergeCell ref="B25:B27"/>
    <mergeCell ref="A17:A18"/>
    <mergeCell ref="B17:B18"/>
    <mergeCell ref="C17:C18"/>
    <mergeCell ref="A22:A24"/>
    <mergeCell ref="B22:B2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92"/>
  <sheetViews>
    <sheetView topLeftCell="A19" workbookViewId="0">
      <selection activeCell="A67" sqref="A67:I92"/>
    </sheetView>
  </sheetViews>
  <sheetFormatPr defaultRowHeight="12.5" x14ac:dyDescent="0.25"/>
  <cols>
    <col min="1" max="1" width="24.08984375" customWidth="1"/>
    <col min="2" max="2" width="7.6328125" customWidth="1"/>
    <col min="3" max="3" width="10.54296875" customWidth="1"/>
    <col min="7" max="7" width="9.90625" customWidth="1"/>
    <col min="8" max="8" width="8.453125" customWidth="1"/>
    <col min="9" max="9" width="9" customWidth="1"/>
    <col min="10" max="10" width="10.54296875" bestFit="1" customWidth="1"/>
    <col min="11" max="11" width="6.08984375" bestFit="1" customWidth="1"/>
    <col min="12" max="12" width="10.08984375" customWidth="1"/>
    <col min="13" max="13" width="8.453125" bestFit="1" customWidth="1"/>
    <col min="14" max="14" width="7.54296875" bestFit="1" customWidth="1"/>
    <col min="15" max="15" width="7.08984375" bestFit="1" customWidth="1"/>
    <col min="16" max="16" width="15.453125" bestFit="1" customWidth="1"/>
    <col min="17" max="18" width="4.08984375" bestFit="1" customWidth="1"/>
    <col min="19" max="19" width="5.6328125" bestFit="1" customWidth="1"/>
    <col min="20" max="20" width="17.54296875" bestFit="1" customWidth="1"/>
    <col min="21" max="21" width="12.6328125" bestFit="1" customWidth="1"/>
    <col min="22" max="22" width="6" bestFit="1" customWidth="1"/>
    <col min="23" max="23" width="5.08984375" bestFit="1" customWidth="1"/>
    <col min="24" max="24" width="8.6328125" bestFit="1" customWidth="1"/>
    <col min="25" max="26" width="8.54296875" bestFit="1" customWidth="1"/>
    <col min="27" max="27" width="8.6328125" bestFit="1" customWidth="1"/>
  </cols>
  <sheetData>
    <row r="1" spans="1:28" ht="14.5" x14ac:dyDescent="0.35">
      <c r="A1" s="222" t="s">
        <v>143</v>
      </c>
      <c r="B1" s="222" t="s">
        <v>144</v>
      </c>
      <c r="C1" s="222" t="s">
        <v>145</v>
      </c>
      <c r="D1" s="222" t="s">
        <v>146</v>
      </c>
      <c r="E1" s="222" t="s">
        <v>147</v>
      </c>
      <c r="F1" s="222" t="s">
        <v>148</v>
      </c>
      <c r="G1" s="222" t="s">
        <v>124</v>
      </c>
      <c r="H1" s="213" t="s">
        <v>117</v>
      </c>
      <c r="I1" s="213" t="s">
        <v>118</v>
      </c>
      <c r="J1" s="213" t="s">
        <v>119</v>
      </c>
      <c r="K1" s="215" t="s">
        <v>149</v>
      </c>
      <c r="L1" s="215" t="s">
        <v>150</v>
      </c>
      <c r="M1" s="236" t="s">
        <v>125</v>
      </c>
      <c r="N1" s="215" t="s">
        <v>151</v>
      </c>
      <c r="O1" s="215" t="s">
        <v>152</v>
      </c>
      <c r="P1" s="215" t="s">
        <v>139</v>
      </c>
      <c r="Q1" s="215" t="s">
        <v>153</v>
      </c>
      <c r="R1" s="213" t="s">
        <v>154</v>
      </c>
      <c r="S1" s="237" t="s">
        <v>155</v>
      </c>
      <c r="T1" s="213" t="s">
        <v>156</v>
      </c>
      <c r="U1" s="213" t="s">
        <v>120</v>
      </c>
      <c r="V1" s="213" t="s">
        <v>157</v>
      </c>
      <c r="W1" s="213" t="s">
        <v>158</v>
      </c>
      <c r="X1" s="213" t="s">
        <v>159</v>
      </c>
      <c r="Y1" s="213" t="s">
        <v>160</v>
      </c>
      <c r="Z1" s="213" t="s">
        <v>121</v>
      </c>
      <c r="AA1" s="213" t="s">
        <v>122</v>
      </c>
      <c r="AB1" s="213" t="s">
        <v>137</v>
      </c>
    </row>
    <row r="2" spans="1:28" ht="14.5" x14ac:dyDescent="0.35">
      <c r="A2" s="206" t="s">
        <v>161</v>
      </c>
      <c r="B2" s="206">
        <v>10075</v>
      </c>
      <c r="C2" s="206" t="s">
        <v>162</v>
      </c>
      <c r="D2" s="206" t="s">
        <v>163</v>
      </c>
      <c r="E2" s="206">
        <v>472696</v>
      </c>
      <c r="F2" s="206">
        <v>4387042</v>
      </c>
      <c r="G2" s="206" t="s">
        <v>111</v>
      </c>
      <c r="H2" s="206">
        <v>423</v>
      </c>
      <c r="I2" s="206">
        <v>34</v>
      </c>
      <c r="J2" s="207">
        <v>42282</v>
      </c>
      <c r="K2" s="208">
        <v>50248</v>
      </c>
      <c r="L2" s="208" t="s">
        <v>164</v>
      </c>
      <c r="M2" s="234" t="s">
        <v>141</v>
      </c>
      <c r="N2" s="208">
        <v>0</v>
      </c>
      <c r="O2" s="208">
        <v>5000</v>
      </c>
      <c r="P2" s="208">
        <v>63</v>
      </c>
      <c r="Q2" s="208">
        <v>57</v>
      </c>
      <c r="R2" s="206">
        <v>6</v>
      </c>
      <c r="S2" s="235" t="s">
        <v>123</v>
      </c>
      <c r="T2" s="206" t="s">
        <v>165</v>
      </c>
      <c r="U2" s="246">
        <v>63.7059</v>
      </c>
      <c r="V2" s="246">
        <v>1.08921109661043</v>
      </c>
      <c r="W2" s="246">
        <v>1.0436527663023001</v>
      </c>
      <c r="X2" s="246">
        <v>61.660299999999999</v>
      </c>
      <c r="Y2" s="246">
        <v>65.751499999999993</v>
      </c>
      <c r="Z2" s="246">
        <v>795.19421276595699</v>
      </c>
      <c r="AA2" s="246">
        <v>192.95153692115099</v>
      </c>
      <c r="AB2" s="246">
        <v>52.057392839945003</v>
      </c>
    </row>
    <row r="3" spans="1:28" ht="14.5" x14ac:dyDescent="0.35">
      <c r="A3" s="206" t="s">
        <v>161</v>
      </c>
      <c r="B3" s="206">
        <v>10075</v>
      </c>
      <c r="C3" s="206" t="s">
        <v>162</v>
      </c>
      <c r="D3" s="206" t="s">
        <v>163</v>
      </c>
      <c r="E3" s="206">
        <v>472696</v>
      </c>
      <c r="F3" s="206">
        <v>4387042</v>
      </c>
      <c r="G3" s="206" t="s">
        <v>111</v>
      </c>
      <c r="H3" s="206">
        <v>423</v>
      </c>
      <c r="I3" s="206">
        <v>34</v>
      </c>
      <c r="J3" s="207">
        <v>42282</v>
      </c>
      <c r="K3" s="208">
        <v>50248</v>
      </c>
      <c r="L3" s="208" t="s">
        <v>164</v>
      </c>
      <c r="M3" s="234" t="s">
        <v>140</v>
      </c>
      <c r="N3" s="208">
        <v>0</v>
      </c>
      <c r="O3" s="208">
        <v>5000</v>
      </c>
      <c r="P3" s="208">
        <v>149</v>
      </c>
      <c r="Q3" s="208">
        <v>138</v>
      </c>
      <c r="R3" s="206">
        <v>11</v>
      </c>
      <c r="S3" s="235" t="s">
        <v>123</v>
      </c>
      <c r="T3" s="206" t="s">
        <v>165</v>
      </c>
      <c r="U3" s="246">
        <v>149.9528</v>
      </c>
      <c r="V3" s="246">
        <v>1.31982067622143</v>
      </c>
      <c r="W3" s="246">
        <v>1.14883448599937</v>
      </c>
      <c r="X3" s="246">
        <v>147.7011</v>
      </c>
      <c r="Y3" s="246">
        <v>152.2045</v>
      </c>
      <c r="Z3" s="246">
        <v>1871.7512624113499</v>
      </c>
      <c r="AA3" s="246">
        <v>454.17493867334201</v>
      </c>
      <c r="AB3" s="246">
        <v>122.534205105802</v>
      </c>
    </row>
    <row r="4" spans="1:28" ht="14.5" x14ac:dyDescent="0.35">
      <c r="A4" s="206" t="s">
        <v>161</v>
      </c>
      <c r="B4" s="206">
        <v>10075</v>
      </c>
      <c r="C4" s="206" t="s">
        <v>162</v>
      </c>
      <c r="D4" s="206" t="s">
        <v>166</v>
      </c>
      <c r="E4" s="206">
        <v>475259</v>
      </c>
      <c r="F4" s="206">
        <v>4389683</v>
      </c>
      <c r="G4" s="206" t="s">
        <v>115</v>
      </c>
      <c r="H4" s="206">
        <v>372</v>
      </c>
      <c r="I4" s="206">
        <v>28</v>
      </c>
      <c r="J4" s="207">
        <v>42282</v>
      </c>
      <c r="K4" s="208">
        <v>50255</v>
      </c>
      <c r="L4" s="208" t="s">
        <v>164</v>
      </c>
      <c r="M4" s="234" t="s">
        <v>141</v>
      </c>
      <c r="N4" s="208">
        <v>0</v>
      </c>
      <c r="O4" s="208">
        <v>5000</v>
      </c>
      <c r="P4" s="208">
        <v>7</v>
      </c>
      <c r="Q4" s="208">
        <v>5</v>
      </c>
      <c r="R4" s="206">
        <v>2</v>
      </c>
      <c r="S4" s="235" t="s">
        <v>123</v>
      </c>
      <c r="T4" s="206" t="s">
        <v>165</v>
      </c>
      <c r="U4" s="246">
        <v>8.3332999999999995</v>
      </c>
      <c r="V4" s="246">
        <v>8.6419753086419693</v>
      </c>
      <c r="W4" s="246">
        <v>2.93972367896066</v>
      </c>
      <c r="X4" s="246">
        <v>2.5714000000000001</v>
      </c>
      <c r="Y4" s="246">
        <v>14.0952</v>
      </c>
      <c r="Z4" s="246">
        <v>118.279096774194</v>
      </c>
      <c r="AA4" s="246">
        <v>34.850091013824901</v>
      </c>
      <c r="AB4" s="246">
        <v>4.37477045225803</v>
      </c>
    </row>
    <row r="5" spans="1:28" ht="14.5" x14ac:dyDescent="0.35">
      <c r="A5" s="206" t="s">
        <v>161</v>
      </c>
      <c r="B5" s="206">
        <v>10075</v>
      </c>
      <c r="C5" s="206" t="s">
        <v>162</v>
      </c>
      <c r="D5" s="206" t="s">
        <v>166</v>
      </c>
      <c r="E5" s="206">
        <v>475259</v>
      </c>
      <c r="F5" s="206">
        <v>4389683</v>
      </c>
      <c r="G5" s="206" t="s">
        <v>115</v>
      </c>
      <c r="H5" s="206">
        <v>372</v>
      </c>
      <c r="I5" s="206">
        <v>28</v>
      </c>
      <c r="J5" s="207">
        <v>42282</v>
      </c>
      <c r="K5" s="208">
        <v>50255</v>
      </c>
      <c r="L5" s="208" t="s">
        <v>164</v>
      </c>
      <c r="M5" s="234" t="s">
        <v>140</v>
      </c>
      <c r="N5" s="208">
        <v>0</v>
      </c>
      <c r="O5" s="208">
        <v>5000</v>
      </c>
      <c r="P5" s="208">
        <v>155</v>
      </c>
      <c r="Q5" s="208">
        <v>133</v>
      </c>
      <c r="R5" s="206">
        <v>22</v>
      </c>
      <c r="S5" s="235" t="s">
        <v>123</v>
      </c>
      <c r="T5" s="206" t="s">
        <v>165</v>
      </c>
      <c r="U5" s="246">
        <v>159.3604</v>
      </c>
      <c r="V5" s="246">
        <v>8.7415496096785095</v>
      </c>
      <c r="W5" s="246">
        <v>2.9566111698494502</v>
      </c>
      <c r="X5" s="246">
        <v>153.56540000000001</v>
      </c>
      <c r="Y5" s="246">
        <v>165.15539999999999</v>
      </c>
      <c r="Z5" s="246">
        <v>2261.8895483871001</v>
      </c>
      <c r="AA5" s="246">
        <v>666.44959907834095</v>
      </c>
      <c r="AB5" s="246">
        <v>83.660154942222306</v>
      </c>
    </row>
    <row r="6" spans="1:28" ht="14.5" x14ac:dyDescent="0.35">
      <c r="A6" s="206" t="s">
        <v>161</v>
      </c>
      <c r="B6" s="206">
        <v>10075</v>
      </c>
      <c r="C6" s="206" t="s">
        <v>162</v>
      </c>
      <c r="D6" s="206" t="s">
        <v>167</v>
      </c>
      <c r="E6" s="206">
        <v>473628</v>
      </c>
      <c r="F6" s="206">
        <v>4388260</v>
      </c>
      <c r="G6" s="206" t="s">
        <v>114</v>
      </c>
      <c r="H6" s="206">
        <v>441</v>
      </c>
      <c r="I6" s="206">
        <v>32</v>
      </c>
      <c r="J6" s="207">
        <v>42283</v>
      </c>
      <c r="K6" s="208">
        <v>50237</v>
      </c>
      <c r="L6" s="208" t="s">
        <v>164</v>
      </c>
      <c r="M6" s="234" t="s">
        <v>140</v>
      </c>
      <c r="N6" s="208">
        <v>0</v>
      </c>
      <c r="O6" s="208">
        <v>5000</v>
      </c>
      <c r="P6" s="208">
        <v>153</v>
      </c>
      <c r="Q6" s="208">
        <v>145</v>
      </c>
      <c r="R6" s="206">
        <v>8</v>
      </c>
      <c r="S6" s="235" t="s">
        <v>123</v>
      </c>
      <c r="T6" s="206" t="s">
        <v>165</v>
      </c>
      <c r="U6" s="246">
        <v>153.46719999999999</v>
      </c>
      <c r="V6" s="246">
        <v>0.58442009516527005</v>
      </c>
      <c r="W6" s="246">
        <v>0.76447373739407898</v>
      </c>
      <c r="X6" s="246">
        <v>151.96879999999999</v>
      </c>
      <c r="Y6" s="246">
        <v>154.96559999999999</v>
      </c>
      <c r="Z6" s="246">
        <v>1837.4304217687099</v>
      </c>
      <c r="AA6" s="246">
        <v>473.71253061224502</v>
      </c>
      <c r="AB6" s="246">
        <v>95.389611572457099</v>
      </c>
    </row>
    <row r="7" spans="1:28" ht="14.5" x14ac:dyDescent="0.35">
      <c r="A7" s="206" t="s">
        <v>161</v>
      </c>
      <c r="B7" s="206">
        <v>10075</v>
      </c>
      <c r="C7" s="206" t="s">
        <v>162</v>
      </c>
      <c r="D7" s="206" t="s">
        <v>167</v>
      </c>
      <c r="E7" s="206">
        <v>473628</v>
      </c>
      <c r="F7" s="206">
        <v>4388260</v>
      </c>
      <c r="G7" s="206" t="s">
        <v>114</v>
      </c>
      <c r="H7" s="206">
        <v>441</v>
      </c>
      <c r="I7" s="206">
        <v>32</v>
      </c>
      <c r="J7" s="207">
        <v>42283</v>
      </c>
      <c r="K7" s="208">
        <v>50237</v>
      </c>
      <c r="L7" s="208" t="s">
        <v>164</v>
      </c>
      <c r="M7" s="234" t="s">
        <v>141</v>
      </c>
      <c r="N7" s="208">
        <v>0</v>
      </c>
      <c r="O7" s="208">
        <v>5000</v>
      </c>
      <c r="P7" s="208">
        <v>44</v>
      </c>
      <c r="Q7" s="208">
        <v>42</v>
      </c>
      <c r="R7" s="206">
        <v>2</v>
      </c>
      <c r="S7" s="235" t="s">
        <v>123</v>
      </c>
      <c r="T7" s="206" t="s">
        <v>165</v>
      </c>
      <c r="U7" s="246">
        <v>44.1</v>
      </c>
      <c r="V7" s="246">
        <v>0.12127499999999999</v>
      </c>
      <c r="W7" s="246">
        <v>0.34824560298731699</v>
      </c>
      <c r="X7" s="246">
        <v>43.417400000000001</v>
      </c>
      <c r="Y7" s="246">
        <v>44.782600000000002</v>
      </c>
      <c r="Z7" s="246">
        <v>528</v>
      </c>
      <c r="AA7" s="246">
        <v>136.125</v>
      </c>
      <c r="AB7" s="246">
        <v>27.4109508112832</v>
      </c>
    </row>
    <row r="8" spans="1:28" ht="14.5" x14ac:dyDescent="0.35">
      <c r="A8" s="206" t="s">
        <v>161</v>
      </c>
      <c r="B8" s="206">
        <v>10087</v>
      </c>
      <c r="C8" s="206" t="s">
        <v>168</v>
      </c>
      <c r="D8" s="206" t="s">
        <v>169</v>
      </c>
      <c r="E8" s="206">
        <v>470892</v>
      </c>
      <c r="F8" s="206">
        <v>4387013</v>
      </c>
      <c r="G8" s="206" t="s">
        <v>116</v>
      </c>
      <c r="H8" s="206">
        <v>368</v>
      </c>
      <c r="I8" s="206">
        <v>33</v>
      </c>
      <c r="J8" s="207">
        <v>42283</v>
      </c>
      <c r="K8" s="208">
        <v>50243</v>
      </c>
      <c r="L8" s="208" t="s">
        <v>164</v>
      </c>
      <c r="M8" s="234" t="s">
        <v>141</v>
      </c>
      <c r="N8" s="208">
        <v>0</v>
      </c>
      <c r="O8" s="208">
        <v>5000</v>
      </c>
      <c r="P8" s="208">
        <v>26</v>
      </c>
      <c r="Q8" s="208">
        <v>22</v>
      </c>
      <c r="R8" s="206">
        <v>4</v>
      </c>
      <c r="S8" s="235" t="s">
        <v>123</v>
      </c>
      <c r="T8" s="206" t="s">
        <v>165</v>
      </c>
      <c r="U8" s="246">
        <v>26.8889</v>
      </c>
      <c r="V8" s="246">
        <v>1.9180003048315799</v>
      </c>
      <c r="W8" s="246">
        <v>1.38491888023508</v>
      </c>
      <c r="X8" s="246">
        <v>24.174499999999998</v>
      </c>
      <c r="Y8" s="246">
        <v>29.603300000000001</v>
      </c>
      <c r="Z8" s="246">
        <v>385.79726086956498</v>
      </c>
      <c r="AA8" s="246">
        <v>96.449315217391302</v>
      </c>
      <c r="AB8" s="246">
        <v>6.0160068034900602</v>
      </c>
    </row>
    <row r="9" spans="1:28" ht="14.5" x14ac:dyDescent="0.35">
      <c r="A9" s="206" t="s">
        <v>161</v>
      </c>
      <c r="B9" s="206">
        <v>10087</v>
      </c>
      <c r="C9" s="206" t="s">
        <v>168</v>
      </c>
      <c r="D9" s="206" t="s">
        <v>169</v>
      </c>
      <c r="E9" s="206">
        <v>470892</v>
      </c>
      <c r="F9" s="206">
        <v>4387013</v>
      </c>
      <c r="G9" s="206" t="s">
        <v>116</v>
      </c>
      <c r="H9" s="206">
        <v>368</v>
      </c>
      <c r="I9" s="206">
        <v>33</v>
      </c>
      <c r="J9" s="207">
        <v>42283</v>
      </c>
      <c r="K9" s="208">
        <v>50243</v>
      </c>
      <c r="L9" s="208" t="s">
        <v>164</v>
      </c>
      <c r="M9" s="234" t="s">
        <v>140</v>
      </c>
      <c r="N9" s="208">
        <v>0</v>
      </c>
      <c r="O9" s="208">
        <v>5000</v>
      </c>
      <c r="P9" s="208">
        <v>186</v>
      </c>
      <c r="Q9" s="208">
        <v>164</v>
      </c>
      <c r="R9" s="206">
        <v>22</v>
      </c>
      <c r="S9" s="235" t="s">
        <v>123</v>
      </c>
      <c r="T9" s="206" t="s">
        <v>165</v>
      </c>
      <c r="U9" s="246">
        <v>189.4085</v>
      </c>
      <c r="V9" s="246">
        <v>5.9551488939279498</v>
      </c>
      <c r="W9" s="246">
        <v>2.4403173756558698</v>
      </c>
      <c r="X9" s="246">
        <v>184.62549999999999</v>
      </c>
      <c r="Y9" s="246">
        <v>194.19149999999999</v>
      </c>
      <c r="Z9" s="246">
        <v>2717.6002173912998</v>
      </c>
      <c r="AA9" s="246">
        <v>679.40005434782597</v>
      </c>
      <c r="AB9" s="246">
        <v>42.377442909113</v>
      </c>
    </row>
    <row r="10" spans="1:28" ht="14.5" x14ac:dyDescent="0.35">
      <c r="A10" s="206" t="s">
        <v>161</v>
      </c>
      <c r="B10" s="206">
        <v>10087</v>
      </c>
      <c r="C10" s="206" t="s">
        <v>168</v>
      </c>
      <c r="D10" s="206" t="s">
        <v>170</v>
      </c>
      <c r="E10" s="206">
        <v>465449</v>
      </c>
      <c r="F10" s="206">
        <v>4387218</v>
      </c>
      <c r="G10" s="206" t="s">
        <v>136</v>
      </c>
      <c r="H10" s="206">
        <v>342</v>
      </c>
      <c r="I10" s="206">
        <v>23</v>
      </c>
      <c r="J10" s="207">
        <v>42283</v>
      </c>
      <c r="K10" s="208">
        <v>50252</v>
      </c>
      <c r="L10" s="208" t="s">
        <v>164</v>
      </c>
      <c r="M10" s="234" t="s">
        <v>140</v>
      </c>
      <c r="N10" s="208">
        <v>0</v>
      </c>
      <c r="O10" s="208">
        <v>5000</v>
      </c>
      <c r="P10" s="208">
        <v>219</v>
      </c>
      <c r="Q10" s="208">
        <v>194</v>
      </c>
      <c r="R10" s="206">
        <v>25</v>
      </c>
      <c r="S10" s="235" t="s">
        <v>123</v>
      </c>
      <c r="T10" s="206" t="s">
        <v>165</v>
      </c>
      <c r="U10" s="246">
        <v>222.69820000000001</v>
      </c>
      <c r="V10" s="246">
        <v>6.3151078749184402</v>
      </c>
      <c r="W10" s="246">
        <v>2.5129878381954902</v>
      </c>
      <c r="X10" s="246">
        <v>217.77269999999999</v>
      </c>
      <c r="Y10" s="246">
        <v>227.62370000000001</v>
      </c>
      <c r="Z10" s="246">
        <v>3438.14764912281</v>
      </c>
      <c r="AA10" s="246">
        <v>1233.24861327231</v>
      </c>
      <c r="AB10" s="246">
        <v>169.84420323002399</v>
      </c>
    </row>
    <row r="11" spans="1:28" ht="14.5" x14ac:dyDescent="0.35">
      <c r="A11" s="206" t="s">
        <v>161</v>
      </c>
      <c r="B11" s="206">
        <v>10087</v>
      </c>
      <c r="C11" s="206" t="s">
        <v>168</v>
      </c>
      <c r="D11" s="206" t="s">
        <v>170</v>
      </c>
      <c r="E11" s="206">
        <v>465449</v>
      </c>
      <c r="F11" s="206">
        <v>4387218</v>
      </c>
      <c r="G11" s="206" t="s">
        <v>136</v>
      </c>
      <c r="H11" s="206">
        <v>342</v>
      </c>
      <c r="I11" s="206">
        <v>23</v>
      </c>
      <c r="J11" s="207">
        <v>42283</v>
      </c>
      <c r="K11" s="208">
        <v>50252</v>
      </c>
      <c r="L11" s="208" t="s">
        <v>164</v>
      </c>
      <c r="M11" s="234" t="s">
        <v>141</v>
      </c>
      <c r="N11" s="208">
        <v>0</v>
      </c>
      <c r="O11" s="208">
        <v>5000</v>
      </c>
      <c r="P11" s="208">
        <v>9</v>
      </c>
      <c r="Q11" s="208">
        <v>8</v>
      </c>
      <c r="R11" s="206">
        <v>1</v>
      </c>
      <c r="S11" s="235" t="s">
        <v>123</v>
      </c>
      <c r="T11" s="206" t="s">
        <v>165</v>
      </c>
      <c r="U11" s="246">
        <v>9.1428999999999991</v>
      </c>
      <c r="V11" s="246">
        <v>0.239900041649313</v>
      </c>
      <c r="W11" s="246">
        <v>0.48979591836734698</v>
      </c>
      <c r="X11" s="246">
        <v>8.1829000000000001</v>
      </c>
      <c r="Y11" s="246">
        <v>10.1029</v>
      </c>
      <c r="Z11" s="246">
        <v>141.15354385964901</v>
      </c>
      <c r="AA11" s="246">
        <v>50.631162471395903</v>
      </c>
      <c r="AB11" s="246">
        <v>6.9729731345461596</v>
      </c>
    </row>
    <row r="12" spans="1:28" ht="14.5" x14ac:dyDescent="0.35">
      <c r="A12" s="206" t="s">
        <v>161</v>
      </c>
      <c r="B12" s="206">
        <v>10075</v>
      </c>
      <c r="C12" s="206" t="s">
        <v>162</v>
      </c>
      <c r="D12" s="206" t="s">
        <v>171</v>
      </c>
      <c r="E12" s="206">
        <v>479324</v>
      </c>
      <c r="F12" s="206">
        <v>4390344</v>
      </c>
      <c r="G12" s="206" t="s">
        <v>112</v>
      </c>
      <c r="H12" s="206">
        <v>505</v>
      </c>
      <c r="I12" s="206">
        <v>25</v>
      </c>
      <c r="J12" s="207">
        <v>42291</v>
      </c>
      <c r="K12" s="208">
        <v>50253</v>
      </c>
      <c r="L12" s="208" t="s">
        <v>164</v>
      </c>
      <c r="M12" s="234" t="s">
        <v>140</v>
      </c>
      <c r="N12" s="208">
        <v>0</v>
      </c>
      <c r="O12" s="208">
        <v>5000</v>
      </c>
      <c r="P12" s="208">
        <v>162</v>
      </c>
      <c r="Q12" s="208">
        <v>146</v>
      </c>
      <c r="R12" s="206">
        <v>16</v>
      </c>
      <c r="S12" s="235" t="s">
        <v>123</v>
      </c>
      <c r="T12" s="206" t="s">
        <v>165</v>
      </c>
      <c r="U12" s="246">
        <v>163.9692</v>
      </c>
      <c r="V12" s="246">
        <v>3.0951897762683398</v>
      </c>
      <c r="W12" s="246">
        <v>1.7593151441024799</v>
      </c>
      <c r="X12" s="246">
        <v>160.52090000000001</v>
      </c>
      <c r="Y12" s="246">
        <v>167.41749999999999</v>
      </c>
      <c r="Z12" s="246">
        <v>1714.3710415841599</v>
      </c>
      <c r="AA12" s="246">
        <v>565.74244372277201</v>
      </c>
      <c r="AB12" s="246">
        <v>137.82975893405799</v>
      </c>
    </row>
    <row r="13" spans="1:28" ht="14.5" x14ac:dyDescent="0.35">
      <c r="A13" s="206" t="s">
        <v>161</v>
      </c>
      <c r="B13" s="206">
        <v>10075</v>
      </c>
      <c r="C13" s="206" t="s">
        <v>162</v>
      </c>
      <c r="D13" s="206" t="s">
        <v>171</v>
      </c>
      <c r="E13" s="206">
        <v>479324</v>
      </c>
      <c r="F13" s="206">
        <v>4390344</v>
      </c>
      <c r="G13" s="206" t="s">
        <v>112</v>
      </c>
      <c r="H13" s="206">
        <v>505</v>
      </c>
      <c r="I13" s="206">
        <v>25</v>
      </c>
      <c r="J13" s="207">
        <v>42291</v>
      </c>
      <c r="K13" s="208">
        <v>50253</v>
      </c>
      <c r="L13" s="208" t="s">
        <v>164</v>
      </c>
      <c r="M13" s="234" t="s">
        <v>141</v>
      </c>
      <c r="N13" s="208">
        <v>0</v>
      </c>
      <c r="O13" s="208">
        <v>5000</v>
      </c>
      <c r="P13" s="208">
        <v>17</v>
      </c>
      <c r="Q13" s="208">
        <v>16</v>
      </c>
      <c r="R13" s="206">
        <v>1</v>
      </c>
      <c r="S13" s="235" t="s">
        <v>123</v>
      </c>
      <c r="T13" s="206" t="s">
        <v>165</v>
      </c>
      <c r="U13" s="246">
        <v>17.066700000000001</v>
      </c>
      <c r="V13" s="246">
        <v>8.5965432098765407E-2</v>
      </c>
      <c r="W13" s="246">
        <v>0.29319862226614501</v>
      </c>
      <c r="X13" s="246">
        <v>16.492000000000001</v>
      </c>
      <c r="Y13" s="246">
        <v>17.641400000000001</v>
      </c>
      <c r="Z13" s="246">
        <v>178.43995247524799</v>
      </c>
      <c r="AA13" s="246">
        <v>58.885184316831698</v>
      </c>
      <c r="AB13" s="246">
        <v>14.345981725835699</v>
      </c>
    </row>
    <row r="14" spans="1:28" ht="14.5" x14ac:dyDescent="0.35">
      <c r="A14" s="206" t="s">
        <v>161</v>
      </c>
      <c r="B14" s="206">
        <v>10075</v>
      </c>
      <c r="C14" s="206" t="s">
        <v>162</v>
      </c>
      <c r="D14" s="206" t="s">
        <v>172</v>
      </c>
      <c r="E14" s="206">
        <v>482927</v>
      </c>
      <c r="F14" s="206">
        <v>4389185</v>
      </c>
      <c r="G14" s="206" t="s">
        <v>173</v>
      </c>
      <c r="H14" s="206">
        <v>476</v>
      </c>
      <c r="I14" s="206">
        <v>30</v>
      </c>
      <c r="J14" s="207">
        <v>42291</v>
      </c>
      <c r="K14" s="208">
        <v>50254</v>
      </c>
      <c r="L14" s="208" t="s">
        <v>164</v>
      </c>
      <c r="M14" s="234" t="s">
        <v>141</v>
      </c>
      <c r="N14" s="208">
        <v>0</v>
      </c>
      <c r="O14" s="208">
        <v>5000</v>
      </c>
      <c r="P14" s="208">
        <v>14</v>
      </c>
      <c r="Q14" s="208">
        <v>13</v>
      </c>
      <c r="R14" s="206">
        <v>1</v>
      </c>
      <c r="S14" s="235" t="s">
        <v>123</v>
      </c>
      <c r="T14" s="206" t="s">
        <v>165</v>
      </c>
      <c r="U14" s="246">
        <v>14.083299999999999</v>
      </c>
      <c r="V14" s="246">
        <v>0.114101080246914</v>
      </c>
      <c r="W14" s="246">
        <v>0.33778851408375898</v>
      </c>
      <c r="X14" s="246">
        <v>13.421200000000001</v>
      </c>
      <c r="Y14" s="246">
        <v>14.7454</v>
      </c>
      <c r="Z14" s="246">
        <v>156.21811764705899</v>
      </c>
      <c r="AA14" s="246">
        <v>42.959982352941203</v>
      </c>
      <c r="AB14" s="246">
        <v>9.9424565103929101</v>
      </c>
    </row>
    <row r="15" spans="1:28" ht="14.5" x14ac:dyDescent="0.35">
      <c r="A15" s="206" t="s">
        <v>161</v>
      </c>
      <c r="B15" s="206">
        <v>10075</v>
      </c>
      <c r="C15" s="206" t="s">
        <v>162</v>
      </c>
      <c r="D15" s="206" t="s">
        <v>172</v>
      </c>
      <c r="E15" s="206">
        <v>482927</v>
      </c>
      <c r="F15" s="206">
        <v>4389185</v>
      </c>
      <c r="G15" s="206" t="s">
        <v>173</v>
      </c>
      <c r="H15" s="206">
        <v>476</v>
      </c>
      <c r="I15" s="206">
        <v>30</v>
      </c>
      <c r="J15" s="207">
        <v>42291</v>
      </c>
      <c r="K15" s="208">
        <v>50254</v>
      </c>
      <c r="L15" s="208" t="s">
        <v>164</v>
      </c>
      <c r="M15" s="234" t="s">
        <v>140</v>
      </c>
      <c r="N15" s="208">
        <v>0</v>
      </c>
      <c r="O15" s="208">
        <v>5000</v>
      </c>
      <c r="P15" s="208">
        <v>169</v>
      </c>
      <c r="Q15" s="208">
        <v>131</v>
      </c>
      <c r="R15" s="206">
        <v>38</v>
      </c>
      <c r="S15" s="235" t="s">
        <v>123</v>
      </c>
      <c r="T15" s="206" t="s">
        <v>165</v>
      </c>
      <c r="U15" s="246">
        <v>184.52690000000001</v>
      </c>
      <c r="V15" s="246">
        <v>55.984099233955703</v>
      </c>
      <c r="W15" s="246">
        <v>7.4822522835009799</v>
      </c>
      <c r="X15" s="246">
        <v>169.86170000000001</v>
      </c>
      <c r="Y15" s="246">
        <v>199.19210000000001</v>
      </c>
      <c r="Z15" s="246">
        <v>2046.85300840336</v>
      </c>
      <c r="AA15" s="246">
        <v>562.88457731092399</v>
      </c>
      <c r="AB15" s="246">
        <v>130.27136241133999</v>
      </c>
    </row>
    <row r="18" spans="1:16" ht="13" x14ac:dyDescent="0.25">
      <c r="A18" s="409" t="s">
        <v>79</v>
      </c>
      <c r="B18" s="411" t="s">
        <v>175</v>
      </c>
      <c r="C18" s="412" t="s">
        <v>81</v>
      </c>
      <c r="D18" s="409">
        <v>2015</v>
      </c>
      <c r="E18" s="409"/>
      <c r="F18" s="409"/>
      <c r="G18" s="238"/>
      <c r="H18" s="238"/>
      <c r="I18" s="238"/>
    </row>
    <row r="19" spans="1:16" ht="26" x14ac:dyDescent="0.25">
      <c r="A19" s="410"/>
      <c r="B19" s="410"/>
      <c r="C19" s="413"/>
      <c r="D19" s="221" t="s">
        <v>142</v>
      </c>
      <c r="E19" s="221" t="s">
        <v>130</v>
      </c>
      <c r="F19" s="221" t="s">
        <v>131</v>
      </c>
      <c r="G19" s="239"/>
      <c r="H19" s="239"/>
      <c r="I19" s="239"/>
      <c r="M19" s="213"/>
      <c r="N19" s="213"/>
      <c r="O19" s="213"/>
    </row>
    <row r="20" spans="1:16" ht="14.5" x14ac:dyDescent="0.35">
      <c r="A20" s="409" t="s">
        <v>132</v>
      </c>
      <c r="B20" s="409">
        <v>23</v>
      </c>
      <c r="C20" s="240" t="s">
        <v>6</v>
      </c>
      <c r="D20" s="241">
        <v>3438.14764912281</v>
      </c>
      <c r="E20" s="241">
        <v>1233.24861327231</v>
      </c>
      <c r="F20" s="241">
        <v>169.84420323002399</v>
      </c>
      <c r="J20" s="238"/>
      <c r="L20" s="206"/>
      <c r="P20" s="234"/>
    </row>
    <row r="21" spans="1:16" ht="14.5" x14ac:dyDescent="0.35">
      <c r="A21" s="409"/>
      <c r="B21" s="409"/>
      <c r="C21" s="240" t="s">
        <v>7</v>
      </c>
      <c r="D21" s="241">
        <v>141.15354385964901</v>
      </c>
      <c r="E21" s="241">
        <v>50.631162471395903</v>
      </c>
      <c r="F21" s="241">
        <v>6.9729731345461596</v>
      </c>
      <c r="J21" s="238"/>
      <c r="L21" s="206"/>
      <c r="P21" s="234"/>
    </row>
    <row r="22" spans="1:16" ht="14.5" x14ac:dyDescent="0.35">
      <c r="A22" s="409"/>
      <c r="B22" s="409"/>
      <c r="C22" s="240" t="s">
        <v>72</v>
      </c>
      <c r="D22" s="242">
        <f>SUM(D20:D21)</f>
        <v>3579.3011929824588</v>
      </c>
      <c r="E22" s="242">
        <f t="shared" ref="E22:F22" si="0">SUM(E20:E21)</f>
        <v>1283.879775743706</v>
      </c>
      <c r="F22" s="242">
        <f t="shared" si="0"/>
        <v>176.81717636457014</v>
      </c>
      <c r="J22" s="238"/>
      <c r="L22" s="206"/>
      <c r="P22" s="234"/>
    </row>
    <row r="23" spans="1:16" ht="14.5" x14ac:dyDescent="0.35">
      <c r="A23" s="409" t="s">
        <v>42</v>
      </c>
      <c r="B23" s="409">
        <v>33</v>
      </c>
      <c r="C23" s="240" t="s">
        <v>6</v>
      </c>
      <c r="D23" s="241">
        <v>2717.6002173912998</v>
      </c>
      <c r="E23" s="241">
        <v>679.40005434782597</v>
      </c>
      <c r="F23" s="241">
        <v>42.377442909113</v>
      </c>
      <c r="J23" s="238"/>
      <c r="L23" s="206"/>
      <c r="P23" s="234"/>
    </row>
    <row r="24" spans="1:16" ht="14.5" x14ac:dyDescent="0.35">
      <c r="A24" s="409"/>
      <c r="B24" s="409"/>
      <c r="C24" s="240" t="s">
        <v>7</v>
      </c>
      <c r="D24" s="241">
        <v>385.79726086956498</v>
      </c>
      <c r="E24" s="241">
        <v>96.449315217391302</v>
      </c>
      <c r="F24" s="241">
        <v>6.0160068034900602</v>
      </c>
      <c r="J24" s="238"/>
      <c r="L24" s="206"/>
      <c r="P24" s="234"/>
    </row>
    <row r="25" spans="1:16" ht="14.5" x14ac:dyDescent="0.35">
      <c r="A25" s="409"/>
      <c r="B25" s="409"/>
      <c r="C25" s="240" t="s">
        <v>72</v>
      </c>
      <c r="D25" s="242">
        <f>SUM(D23:D24)</f>
        <v>3103.3974782608648</v>
      </c>
      <c r="E25" s="242">
        <f t="shared" ref="E25:F25" si="1">SUM(E23:E24)</f>
        <v>775.84936956521733</v>
      </c>
      <c r="F25" s="242">
        <f t="shared" si="1"/>
        <v>48.393449712603058</v>
      </c>
      <c r="J25" s="238"/>
      <c r="L25" s="206"/>
      <c r="P25" s="234"/>
    </row>
    <row r="26" spans="1:16" ht="14.5" x14ac:dyDescent="0.35">
      <c r="A26" s="409" t="s">
        <v>43</v>
      </c>
      <c r="B26" s="409">
        <v>34</v>
      </c>
      <c r="C26" s="240" t="s">
        <v>6</v>
      </c>
      <c r="D26" s="241">
        <v>1871.7512624113499</v>
      </c>
      <c r="E26" s="241">
        <v>454.17493867334201</v>
      </c>
      <c r="F26" s="241">
        <v>122.534205105802</v>
      </c>
      <c r="J26" s="238"/>
      <c r="L26" s="206"/>
      <c r="P26" s="234"/>
    </row>
    <row r="27" spans="1:16" ht="14.5" x14ac:dyDescent="0.35">
      <c r="A27" s="409"/>
      <c r="B27" s="409"/>
      <c r="C27" s="240" t="s">
        <v>7</v>
      </c>
      <c r="D27" s="241">
        <v>795.19421276595699</v>
      </c>
      <c r="E27" s="241">
        <v>192.95153692115099</v>
      </c>
      <c r="F27" s="241">
        <v>52.057392839945003</v>
      </c>
      <c r="J27" s="238"/>
      <c r="L27" s="206"/>
      <c r="P27" s="234"/>
    </row>
    <row r="28" spans="1:16" ht="14.5" x14ac:dyDescent="0.35">
      <c r="A28" s="409"/>
      <c r="B28" s="409"/>
      <c r="C28" s="240" t="s">
        <v>72</v>
      </c>
      <c r="D28" s="242">
        <f>SUM(D26:D27)</f>
        <v>2666.9454751773069</v>
      </c>
      <c r="E28" s="242">
        <f t="shared" ref="E28:F28" si="2">SUM(E26:E27)</f>
        <v>647.12647559449306</v>
      </c>
      <c r="F28" s="242">
        <f t="shared" si="2"/>
        <v>174.591597945747</v>
      </c>
      <c r="J28" s="238"/>
      <c r="L28" s="206"/>
      <c r="P28" s="234"/>
    </row>
    <row r="29" spans="1:16" ht="14.5" x14ac:dyDescent="0.35">
      <c r="A29" s="409" t="s">
        <v>86</v>
      </c>
      <c r="B29" s="409">
        <v>32</v>
      </c>
      <c r="C29" s="240" t="s">
        <v>6</v>
      </c>
      <c r="D29" s="241">
        <v>1837.4304217687099</v>
      </c>
      <c r="E29" s="241">
        <v>473.71253061224502</v>
      </c>
      <c r="F29" s="241">
        <v>95.389611572457099</v>
      </c>
      <c r="J29" s="238"/>
      <c r="L29" s="206"/>
      <c r="P29" s="234"/>
    </row>
    <row r="30" spans="1:16" ht="14.5" x14ac:dyDescent="0.35">
      <c r="A30" s="409"/>
      <c r="B30" s="409"/>
      <c r="C30" s="240" t="s">
        <v>7</v>
      </c>
      <c r="D30" s="241">
        <v>528</v>
      </c>
      <c r="E30" s="241">
        <v>136.125</v>
      </c>
      <c r="F30" s="241">
        <v>27.4109508112832</v>
      </c>
      <c r="J30" s="238"/>
      <c r="L30" s="206"/>
      <c r="P30" s="234"/>
    </row>
    <row r="31" spans="1:16" ht="14.5" x14ac:dyDescent="0.35">
      <c r="A31" s="409"/>
      <c r="B31" s="409"/>
      <c r="C31" s="240" t="s">
        <v>72</v>
      </c>
      <c r="D31" s="242">
        <f>SUM(D29:D30)</f>
        <v>2365.4304217687099</v>
      </c>
      <c r="E31" s="242">
        <f t="shared" ref="E31:F31" si="3">SUM(E29:E30)</f>
        <v>609.83753061224502</v>
      </c>
      <c r="F31" s="242">
        <f t="shared" si="3"/>
        <v>122.8005623837403</v>
      </c>
      <c r="J31" s="238"/>
      <c r="L31" s="206"/>
      <c r="P31" s="234"/>
    </row>
    <row r="32" spans="1:16" ht="14.5" x14ac:dyDescent="0.35">
      <c r="A32" s="409" t="s">
        <v>46</v>
      </c>
      <c r="B32" s="409">
        <v>28</v>
      </c>
      <c r="C32" s="240" t="s">
        <v>6</v>
      </c>
      <c r="D32" s="241">
        <v>2261.8895483871001</v>
      </c>
      <c r="E32" s="241">
        <v>666.44959907834095</v>
      </c>
      <c r="F32" s="241">
        <v>83.660154942222306</v>
      </c>
      <c r="J32" s="238"/>
      <c r="L32" s="206"/>
      <c r="P32" s="234"/>
    </row>
    <row r="33" spans="1:16" ht="14.5" x14ac:dyDescent="0.35">
      <c r="A33" s="409"/>
      <c r="B33" s="409"/>
      <c r="C33" s="240" t="s">
        <v>7</v>
      </c>
      <c r="D33" s="241">
        <v>118.279096774194</v>
      </c>
      <c r="E33" s="241">
        <v>34.850091013824901</v>
      </c>
      <c r="F33" s="241">
        <v>4.37477045225803</v>
      </c>
      <c r="J33" s="238"/>
      <c r="L33" s="206"/>
      <c r="P33" s="234"/>
    </row>
    <row r="34" spans="1:16" ht="13" x14ac:dyDescent="0.25">
      <c r="A34" s="409"/>
      <c r="B34" s="409"/>
      <c r="C34" s="240" t="s">
        <v>72</v>
      </c>
      <c r="D34" s="242">
        <f>SUM(D32:D33)</f>
        <v>2380.1686451612941</v>
      </c>
      <c r="E34" s="242">
        <f t="shared" ref="E34:F34" si="4">SUM(E32:E33)</f>
        <v>701.29969009216586</v>
      </c>
      <c r="F34" s="242">
        <f t="shared" si="4"/>
        <v>88.034925394480339</v>
      </c>
      <c r="J34" s="238"/>
    </row>
    <row r="35" spans="1:16" ht="14.5" x14ac:dyDescent="0.35">
      <c r="A35" s="409" t="s">
        <v>18</v>
      </c>
      <c r="B35" s="409">
        <v>25</v>
      </c>
      <c r="C35" s="240" t="s">
        <v>6</v>
      </c>
      <c r="D35" s="241">
        <v>1714.3710415841599</v>
      </c>
      <c r="E35" s="241">
        <v>565.74244372277201</v>
      </c>
      <c r="F35" s="241">
        <v>137.82975893405799</v>
      </c>
      <c r="J35" s="238"/>
    </row>
    <row r="36" spans="1:16" ht="14.5" x14ac:dyDescent="0.35">
      <c r="A36" s="409"/>
      <c r="B36" s="409"/>
      <c r="C36" s="240" t="s">
        <v>7</v>
      </c>
      <c r="D36" s="241">
        <v>178.43995247524799</v>
      </c>
      <c r="E36" s="241">
        <v>58.885184316831698</v>
      </c>
      <c r="F36" s="241">
        <v>14.345981725835699</v>
      </c>
      <c r="J36" s="238"/>
    </row>
    <row r="37" spans="1:16" ht="13" x14ac:dyDescent="0.25">
      <c r="A37" s="409"/>
      <c r="B37" s="409"/>
      <c r="C37" s="240" t="s">
        <v>72</v>
      </c>
      <c r="D37" s="242">
        <f>SUM(D35:D36)</f>
        <v>1892.8109940594079</v>
      </c>
      <c r="E37" s="242">
        <f t="shared" ref="E37:F37" si="5">SUM(E35:E36)</f>
        <v>624.62762803960368</v>
      </c>
      <c r="F37" s="242">
        <f t="shared" si="5"/>
        <v>152.17574065989368</v>
      </c>
      <c r="J37" s="238"/>
    </row>
    <row r="38" spans="1:16" ht="14.5" x14ac:dyDescent="0.35">
      <c r="A38" s="409" t="s">
        <v>88</v>
      </c>
      <c r="B38" s="412">
        <v>30</v>
      </c>
      <c r="C38" s="240" t="s">
        <v>6</v>
      </c>
      <c r="D38" s="241">
        <v>2046.85300840336</v>
      </c>
      <c r="E38" s="241">
        <v>562.88457731092399</v>
      </c>
      <c r="F38" s="241">
        <v>130.27136241133999</v>
      </c>
      <c r="J38" s="238"/>
    </row>
    <row r="39" spans="1:16" ht="14.5" x14ac:dyDescent="0.35">
      <c r="A39" s="409"/>
      <c r="B39" s="414"/>
      <c r="C39" s="240" t="s">
        <v>7</v>
      </c>
      <c r="D39" s="241">
        <v>156.21811764705899</v>
      </c>
      <c r="E39" s="241">
        <v>42.959982352941203</v>
      </c>
      <c r="F39" s="241">
        <v>9.9424565103929101</v>
      </c>
      <c r="J39" s="238"/>
    </row>
    <row r="40" spans="1:16" ht="13" x14ac:dyDescent="0.25">
      <c r="A40" s="409"/>
      <c r="B40" s="413"/>
      <c r="C40" s="216" t="s">
        <v>72</v>
      </c>
      <c r="D40" s="242">
        <f>SUM(D38:D39)</f>
        <v>2203.071126050419</v>
      </c>
      <c r="E40" s="242">
        <f t="shared" ref="E40:F40" si="6">SUM(E38:E39)</f>
        <v>605.8445596638652</v>
      </c>
      <c r="F40" s="242">
        <f t="shared" si="6"/>
        <v>140.21381892173289</v>
      </c>
      <c r="J40" s="238"/>
    </row>
    <row r="66" spans="1:9" x14ac:dyDescent="0.25">
      <c r="H66">
        <v>2014</v>
      </c>
      <c r="I66">
        <v>2015</v>
      </c>
    </row>
    <row r="67" spans="1:9" ht="13" x14ac:dyDescent="0.25">
      <c r="A67" s="409" t="s">
        <v>79</v>
      </c>
      <c r="B67" s="411" t="s">
        <v>174</v>
      </c>
      <c r="C67" s="412" t="s">
        <v>81</v>
      </c>
      <c r="D67" s="415">
        <v>2014</v>
      </c>
      <c r="E67" s="416"/>
      <c r="F67" s="417"/>
      <c r="G67" s="409">
        <v>2015</v>
      </c>
      <c r="H67" s="409"/>
      <c r="I67" s="409"/>
    </row>
    <row r="68" spans="1:9" ht="26" x14ac:dyDescent="0.25">
      <c r="A68" s="410"/>
      <c r="B68" s="410"/>
      <c r="C68" s="413"/>
      <c r="D68" s="221" t="s">
        <v>142</v>
      </c>
      <c r="E68" s="221" t="s">
        <v>130</v>
      </c>
      <c r="F68" s="221" t="s">
        <v>131</v>
      </c>
      <c r="G68" s="221" t="s">
        <v>142</v>
      </c>
      <c r="H68" s="221" t="s">
        <v>130</v>
      </c>
      <c r="I68" s="221" t="s">
        <v>131</v>
      </c>
    </row>
    <row r="69" spans="1:9" ht="14.5" x14ac:dyDescent="0.35">
      <c r="A69" s="409" t="s">
        <v>132</v>
      </c>
      <c r="B69" s="409">
        <v>23</v>
      </c>
      <c r="C69" s="216" t="s">
        <v>6</v>
      </c>
      <c r="D69" s="243">
        <v>354</v>
      </c>
      <c r="E69" s="243">
        <v>988</v>
      </c>
      <c r="F69" s="243">
        <v>70</v>
      </c>
      <c r="G69" s="241">
        <v>3438.14764912281</v>
      </c>
      <c r="H69" s="241">
        <v>1233.24861327231</v>
      </c>
      <c r="I69" s="241">
        <v>169.84420323002399</v>
      </c>
    </row>
    <row r="70" spans="1:9" ht="14.5" x14ac:dyDescent="0.35">
      <c r="A70" s="409"/>
      <c r="B70" s="409"/>
      <c r="C70" s="216" t="s">
        <v>7</v>
      </c>
      <c r="D70" s="243">
        <v>138</v>
      </c>
      <c r="E70" s="243">
        <v>385</v>
      </c>
      <c r="F70" s="243">
        <v>27</v>
      </c>
      <c r="G70" s="241">
        <v>141.15354385964901</v>
      </c>
      <c r="H70" s="241">
        <v>50.631162471395903</v>
      </c>
      <c r="I70" s="241">
        <v>6.9729731345461596</v>
      </c>
    </row>
    <row r="71" spans="1:9" x14ac:dyDescent="0.25">
      <c r="A71" s="409"/>
      <c r="B71" s="409"/>
      <c r="C71" s="216" t="s">
        <v>72</v>
      </c>
      <c r="D71" s="243">
        <f>SUM(D69:D70)</f>
        <v>492</v>
      </c>
      <c r="E71" s="243">
        <f>SUM(E69:E70)</f>
        <v>1373</v>
      </c>
      <c r="F71" s="243">
        <f>SUM(F69:F70)</f>
        <v>97</v>
      </c>
      <c r="G71" s="242">
        <f>SUM(G69:G70)</f>
        <v>3579.3011929824588</v>
      </c>
      <c r="H71" s="242">
        <f t="shared" ref="H71" si="7">SUM(H69:H70)</f>
        <v>1283.879775743706</v>
      </c>
      <c r="I71" s="242">
        <f t="shared" ref="I71" si="8">SUM(I69:I70)</f>
        <v>176.81717636457014</v>
      </c>
    </row>
    <row r="72" spans="1:9" ht="14.5" x14ac:dyDescent="0.35">
      <c r="A72" s="409" t="s">
        <v>42</v>
      </c>
      <c r="B72" s="409">
        <v>33</v>
      </c>
      <c r="C72" s="216" t="s">
        <v>6</v>
      </c>
      <c r="D72" s="244">
        <v>1284</v>
      </c>
      <c r="E72" s="244">
        <v>321</v>
      </c>
      <c r="F72" s="244">
        <v>42</v>
      </c>
      <c r="G72" s="241">
        <v>2717.6002173912998</v>
      </c>
      <c r="H72" s="241">
        <v>679.40005434782597</v>
      </c>
      <c r="I72" s="241">
        <v>42.377442909113</v>
      </c>
    </row>
    <row r="73" spans="1:9" ht="14.5" x14ac:dyDescent="0.35">
      <c r="A73" s="409"/>
      <c r="B73" s="409"/>
      <c r="C73" s="216" t="s">
        <v>7</v>
      </c>
      <c r="D73" s="244">
        <v>427</v>
      </c>
      <c r="E73" s="244">
        <v>107</v>
      </c>
      <c r="F73" s="244">
        <v>14</v>
      </c>
      <c r="G73" s="241">
        <v>385.79726086956498</v>
      </c>
      <c r="H73" s="241">
        <v>96.449315217391302</v>
      </c>
      <c r="I73" s="241">
        <v>6.0160068034900602</v>
      </c>
    </row>
    <row r="74" spans="1:9" x14ac:dyDescent="0.25">
      <c r="A74" s="409"/>
      <c r="B74" s="409"/>
      <c r="C74" s="216" t="s">
        <v>72</v>
      </c>
      <c r="D74" s="244">
        <f>SUM(D72:D73)</f>
        <v>1711</v>
      </c>
      <c r="E74" s="244">
        <f>SUM(E72:E73)</f>
        <v>428</v>
      </c>
      <c r="F74" s="244">
        <f>SUM(F72:F73)</f>
        <v>56</v>
      </c>
      <c r="G74" s="242">
        <f>SUM(G72:G73)</f>
        <v>3103.3974782608648</v>
      </c>
      <c r="H74" s="242">
        <f t="shared" ref="H74" si="9">SUM(H72:H73)</f>
        <v>775.84936956521733</v>
      </c>
      <c r="I74" s="242">
        <f t="shared" ref="I74" si="10">SUM(I72:I73)</f>
        <v>48.393449712603058</v>
      </c>
    </row>
    <row r="75" spans="1:9" ht="14.5" x14ac:dyDescent="0.35">
      <c r="A75" s="409" t="s">
        <v>43</v>
      </c>
      <c r="B75" s="409">
        <v>34</v>
      </c>
      <c r="C75" s="216" t="s">
        <v>6</v>
      </c>
      <c r="D75" s="244">
        <v>1855</v>
      </c>
      <c r="E75" s="245">
        <v>450.14756195244098</v>
      </c>
      <c r="F75" s="244">
        <v>101</v>
      </c>
      <c r="G75" s="241">
        <v>1871.7512624113499</v>
      </c>
      <c r="H75" s="241">
        <v>454.17493867334201</v>
      </c>
      <c r="I75" s="241">
        <v>122.534205105802</v>
      </c>
    </row>
    <row r="76" spans="1:9" ht="14.5" x14ac:dyDescent="0.35">
      <c r="A76" s="409"/>
      <c r="B76" s="409"/>
      <c r="C76" s="216" t="s">
        <v>7</v>
      </c>
      <c r="D76" s="244">
        <v>1450</v>
      </c>
      <c r="E76" s="245">
        <v>351.82529411764699</v>
      </c>
      <c r="F76" s="244">
        <v>79</v>
      </c>
      <c r="G76" s="241">
        <v>795.19421276595699</v>
      </c>
      <c r="H76" s="241">
        <v>192.95153692115099</v>
      </c>
      <c r="I76" s="241">
        <v>52.057392839945003</v>
      </c>
    </row>
    <row r="77" spans="1:9" x14ac:dyDescent="0.25">
      <c r="A77" s="409"/>
      <c r="B77" s="409"/>
      <c r="C77" s="216" t="s">
        <v>72</v>
      </c>
      <c r="D77" s="244">
        <f>SUM(D75:D76)</f>
        <v>3305</v>
      </c>
      <c r="E77" s="244">
        <f>SUM(E75:E76)</f>
        <v>801.97285607008803</v>
      </c>
      <c r="F77" s="244">
        <f>SUM(F75:F76)</f>
        <v>180</v>
      </c>
      <c r="G77" s="242">
        <f>SUM(G75:G76)</f>
        <v>2666.9454751773069</v>
      </c>
      <c r="H77" s="242">
        <f t="shared" ref="H77" si="11">SUM(H75:H76)</f>
        <v>647.12647559449306</v>
      </c>
      <c r="I77" s="242">
        <f t="shared" ref="I77" si="12">SUM(I75:I76)</f>
        <v>174.591597945747</v>
      </c>
    </row>
    <row r="78" spans="1:9" ht="14.5" x14ac:dyDescent="0.35">
      <c r="A78" s="409" t="s">
        <v>86</v>
      </c>
      <c r="B78" s="409">
        <v>32</v>
      </c>
      <c r="C78" s="216" t="s">
        <v>6</v>
      </c>
      <c r="D78" s="244">
        <v>2962</v>
      </c>
      <c r="E78" s="244">
        <v>764</v>
      </c>
      <c r="F78" s="244">
        <v>68</v>
      </c>
      <c r="G78" s="241">
        <v>1837.4304217687099</v>
      </c>
      <c r="H78" s="241">
        <v>473.71253061224502</v>
      </c>
      <c r="I78" s="241">
        <v>95.389611572457099</v>
      </c>
    </row>
    <row r="79" spans="1:9" ht="14.5" x14ac:dyDescent="0.35">
      <c r="A79" s="409"/>
      <c r="B79" s="409"/>
      <c r="C79" s="216" t="s">
        <v>7</v>
      </c>
      <c r="D79" s="244">
        <v>1051</v>
      </c>
      <c r="E79" s="244">
        <v>271</v>
      </c>
      <c r="F79" s="244">
        <v>24</v>
      </c>
      <c r="G79" s="241">
        <v>528</v>
      </c>
      <c r="H79" s="241">
        <v>136.125</v>
      </c>
      <c r="I79" s="241">
        <v>27.4109508112832</v>
      </c>
    </row>
    <row r="80" spans="1:9" x14ac:dyDescent="0.25">
      <c r="A80" s="409"/>
      <c r="B80" s="409"/>
      <c r="C80" s="216" t="s">
        <v>72</v>
      </c>
      <c r="D80" s="244">
        <f>SUM(D78:D79)</f>
        <v>4013</v>
      </c>
      <c r="E80" s="244">
        <f>SUM(E78:E79)</f>
        <v>1035</v>
      </c>
      <c r="F80" s="244">
        <f>SUM(F78:F79)</f>
        <v>92</v>
      </c>
      <c r="G80" s="242">
        <f>SUM(G78:G79)</f>
        <v>2365.4304217687099</v>
      </c>
      <c r="H80" s="242">
        <f t="shared" ref="H80" si="13">SUM(H78:H79)</f>
        <v>609.83753061224502</v>
      </c>
      <c r="I80" s="242">
        <f t="shared" ref="I80" si="14">SUM(I78:I79)</f>
        <v>122.8005623837403</v>
      </c>
    </row>
    <row r="81" spans="1:9" ht="14.5" x14ac:dyDescent="0.35">
      <c r="A81" s="409" t="s">
        <v>46</v>
      </c>
      <c r="B81" s="409">
        <v>28</v>
      </c>
      <c r="C81" s="216" t="s">
        <v>6</v>
      </c>
      <c r="D81" s="244">
        <v>1938</v>
      </c>
      <c r="E81" s="244">
        <v>571</v>
      </c>
      <c r="F81" s="244">
        <v>83</v>
      </c>
      <c r="G81" s="241">
        <v>2261.8895483871001</v>
      </c>
      <c r="H81" s="241">
        <v>666.44959907834095</v>
      </c>
      <c r="I81" s="241">
        <v>83.660154942222306</v>
      </c>
    </row>
    <row r="82" spans="1:9" ht="14.5" x14ac:dyDescent="0.35">
      <c r="A82" s="409"/>
      <c r="B82" s="409"/>
      <c r="C82" s="216" t="s">
        <v>7</v>
      </c>
      <c r="D82" s="244">
        <v>128</v>
      </c>
      <c r="E82" s="244">
        <v>38</v>
      </c>
      <c r="F82" s="244">
        <v>5</v>
      </c>
      <c r="G82" s="241">
        <v>118.279096774194</v>
      </c>
      <c r="H82" s="241">
        <v>34.850091013824901</v>
      </c>
      <c r="I82" s="241">
        <v>4.37477045225803</v>
      </c>
    </row>
    <row r="83" spans="1:9" x14ac:dyDescent="0.25">
      <c r="A83" s="409"/>
      <c r="B83" s="409"/>
      <c r="C83" s="216" t="s">
        <v>72</v>
      </c>
      <c r="D83" s="244">
        <f>SUM(D81:D82)</f>
        <v>2066</v>
      </c>
      <c r="E83" s="244">
        <f>SUM(E81:E82)</f>
        <v>609</v>
      </c>
      <c r="F83" s="244">
        <f>SUM(F81:F82)</f>
        <v>88</v>
      </c>
      <c r="G83" s="242">
        <f>SUM(G81:G82)</f>
        <v>2380.1686451612941</v>
      </c>
      <c r="H83" s="242">
        <f t="shared" ref="H83" si="15">SUM(H81:H82)</f>
        <v>701.29969009216586</v>
      </c>
      <c r="I83" s="242">
        <f t="shared" ref="I83" si="16">SUM(I81:I82)</f>
        <v>88.034925394480339</v>
      </c>
    </row>
    <row r="84" spans="1:9" x14ac:dyDescent="0.25">
      <c r="A84" s="409" t="s">
        <v>87</v>
      </c>
      <c r="B84" s="409">
        <v>29</v>
      </c>
      <c r="C84" s="216" t="s">
        <v>6</v>
      </c>
      <c r="D84" s="244">
        <v>1631</v>
      </c>
      <c r="E84" s="244">
        <v>464</v>
      </c>
      <c r="F84" s="244">
        <v>127</v>
      </c>
      <c r="G84" s="216"/>
      <c r="H84" s="216"/>
      <c r="I84" s="216"/>
    </row>
    <row r="85" spans="1:9" x14ac:dyDescent="0.25">
      <c r="A85" s="409"/>
      <c r="B85" s="409"/>
      <c r="C85" s="216" t="s">
        <v>7</v>
      </c>
      <c r="D85" s="244">
        <v>387</v>
      </c>
      <c r="E85" s="244">
        <v>110</v>
      </c>
      <c r="F85" s="244">
        <v>80</v>
      </c>
      <c r="G85" s="216"/>
      <c r="H85" s="216"/>
      <c r="I85" s="216"/>
    </row>
    <row r="86" spans="1:9" x14ac:dyDescent="0.25">
      <c r="A86" s="409"/>
      <c r="B86" s="409"/>
      <c r="C86" s="216" t="s">
        <v>72</v>
      </c>
      <c r="D86" s="244">
        <f>SUM(D84:D85)</f>
        <v>2018</v>
      </c>
      <c r="E86" s="244">
        <f>SUM(E84:E85)</f>
        <v>574</v>
      </c>
      <c r="F86" s="244">
        <f>SUM(F84:F85)</f>
        <v>207</v>
      </c>
      <c r="G86" s="216"/>
      <c r="H86" s="216"/>
      <c r="I86" s="216"/>
    </row>
    <row r="87" spans="1:9" ht="14.5" x14ac:dyDescent="0.35">
      <c r="A87" s="409" t="s">
        <v>18</v>
      </c>
      <c r="B87" s="409">
        <v>25</v>
      </c>
      <c r="C87" s="216" t="s">
        <v>6</v>
      </c>
      <c r="D87" s="244">
        <v>1820</v>
      </c>
      <c r="E87" s="244">
        <v>601</v>
      </c>
      <c r="F87" s="244">
        <v>127</v>
      </c>
      <c r="G87" s="241">
        <v>1714.3710415841599</v>
      </c>
      <c r="H87" s="241">
        <v>565.74244372277201</v>
      </c>
      <c r="I87" s="241">
        <v>137.82975893405799</v>
      </c>
    </row>
    <row r="88" spans="1:9" ht="14.5" x14ac:dyDescent="0.35">
      <c r="A88" s="409"/>
      <c r="B88" s="409"/>
      <c r="C88" s="216" t="s">
        <v>7</v>
      </c>
      <c r="D88" s="244">
        <v>311</v>
      </c>
      <c r="E88" s="244">
        <v>103</v>
      </c>
      <c r="F88" s="244">
        <v>22</v>
      </c>
      <c r="G88" s="241">
        <v>178.43995247524799</v>
      </c>
      <c r="H88" s="241">
        <v>58.885184316831698</v>
      </c>
      <c r="I88" s="241">
        <v>14.345981725835699</v>
      </c>
    </row>
    <row r="89" spans="1:9" x14ac:dyDescent="0.25">
      <c r="A89" s="409"/>
      <c r="B89" s="409"/>
      <c r="C89" s="216" t="s">
        <v>72</v>
      </c>
      <c r="D89" s="244">
        <f>SUM(D87:D88)</f>
        <v>2131</v>
      </c>
      <c r="E89" s="244">
        <f>SUM(E87:E88)</f>
        <v>704</v>
      </c>
      <c r="F89" s="244">
        <f>SUM(F87:F88)</f>
        <v>149</v>
      </c>
      <c r="G89" s="242">
        <f>SUM(G87:G88)</f>
        <v>1892.8109940594079</v>
      </c>
      <c r="H89" s="242">
        <f t="shared" ref="H89" si="17">SUM(H87:H88)</f>
        <v>624.62762803960368</v>
      </c>
      <c r="I89" s="242">
        <f t="shared" ref="I89" si="18">SUM(I87:I88)</f>
        <v>152.17574065989368</v>
      </c>
    </row>
    <row r="90" spans="1:9" ht="14.5" x14ac:dyDescent="0.35">
      <c r="A90" s="409" t="s">
        <v>88</v>
      </c>
      <c r="B90" s="412">
        <v>30</v>
      </c>
      <c r="C90" s="216" t="s">
        <v>6</v>
      </c>
      <c r="D90" s="216"/>
      <c r="E90" s="216"/>
      <c r="F90" s="216"/>
      <c r="G90" s="241">
        <v>2046.85300840336</v>
      </c>
      <c r="H90" s="241">
        <v>562.88457731092399</v>
      </c>
      <c r="I90" s="241">
        <v>130.27136241133999</v>
      </c>
    </row>
    <row r="91" spans="1:9" ht="14.5" x14ac:dyDescent="0.35">
      <c r="A91" s="409"/>
      <c r="B91" s="414"/>
      <c r="C91" s="216" t="s">
        <v>7</v>
      </c>
      <c r="D91" s="216"/>
      <c r="E91" s="216"/>
      <c r="F91" s="216"/>
      <c r="G91" s="241">
        <v>156.21811764705899</v>
      </c>
      <c r="H91" s="241">
        <v>42.959982352941203</v>
      </c>
      <c r="I91" s="241">
        <v>9.9424565103929101</v>
      </c>
    </row>
    <row r="92" spans="1:9" x14ac:dyDescent="0.25">
      <c r="A92" s="409"/>
      <c r="B92" s="413"/>
      <c r="C92" s="216" t="s">
        <v>72</v>
      </c>
      <c r="D92" s="216"/>
      <c r="E92" s="216"/>
      <c r="F92" s="216"/>
      <c r="G92" s="242">
        <f>SUM(G90:G91)</f>
        <v>2203.071126050419</v>
      </c>
      <c r="H92" s="242">
        <f t="shared" ref="H92" si="19">SUM(H90:H91)</f>
        <v>605.8445596638652</v>
      </c>
      <c r="I92" s="242">
        <f t="shared" ref="I92" si="20">SUM(I90:I91)</f>
        <v>140.21381892173289</v>
      </c>
    </row>
  </sheetData>
  <mergeCells count="39">
    <mergeCell ref="A23:A25"/>
    <mergeCell ref="B23:B25"/>
    <mergeCell ref="A18:A19"/>
    <mergeCell ref="B18:B19"/>
    <mergeCell ref="C18:C19"/>
    <mergeCell ref="A20:A22"/>
    <mergeCell ref="B20:B22"/>
    <mergeCell ref="A75:A77"/>
    <mergeCell ref="B75:B77"/>
    <mergeCell ref="D18:F18"/>
    <mergeCell ref="A67:A68"/>
    <mergeCell ref="B67:B68"/>
    <mergeCell ref="C67:C68"/>
    <mergeCell ref="B35:B37"/>
    <mergeCell ref="A35:A37"/>
    <mergeCell ref="B38:B40"/>
    <mergeCell ref="A38:A40"/>
    <mergeCell ref="A26:A28"/>
    <mergeCell ref="B26:B28"/>
    <mergeCell ref="A29:A31"/>
    <mergeCell ref="B29:B31"/>
    <mergeCell ref="A32:A34"/>
    <mergeCell ref="B32:B34"/>
    <mergeCell ref="A87:A89"/>
    <mergeCell ref="B87:B89"/>
    <mergeCell ref="A90:A92"/>
    <mergeCell ref="B90:B92"/>
    <mergeCell ref="G67:I67"/>
    <mergeCell ref="D67:F67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2"/>
  <sheetViews>
    <sheetView topLeftCell="C31" workbookViewId="0">
      <selection activeCell="N40" sqref="N40"/>
    </sheetView>
  </sheetViews>
  <sheetFormatPr defaultRowHeight="12.5" x14ac:dyDescent="0.25"/>
  <cols>
    <col min="1" max="1" width="38.08984375" bestFit="1" customWidth="1"/>
    <col min="2" max="2" width="17.6328125" bestFit="1" customWidth="1"/>
    <col min="3" max="3" width="7.81640625" customWidth="1"/>
    <col min="4" max="4" width="10.1796875" customWidth="1"/>
    <col min="5" max="5" width="7" bestFit="1" customWidth="1"/>
    <col min="6" max="6" width="7.7265625" bestFit="1" customWidth="1"/>
    <col min="7" max="7" width="6.453125" bestFit="1" customWidth="1"/>
    <col min="8" max="8" width="7" bestFit="1" customWidth="1"/>
    <col min="9" max="9" width="7.7265625" bestFit="1" customWidth="1"/>
    <col min="10" max="10" width="6.453125" bestFit="1" customWidth="1"/>
    <col min="11" max="11" width="7" bestFit="1" customWidth="1"/>
    <col min="12" max="12" width="7.7265625" bestFit="1" customWidth="1"/>
    <col min="13" max="13" width="6.453125" bestFit="1" customWidth="1"/>
  </cols>
  <sheetData>
    <row r="1" spans="1:7" x14ac:dyDescent="0.25">
      <c r="A1" s="257" t="s">
        <v>184</v>
      </c>
      <c r="E1" s="433">
        <v>2016</v>
      </c>
      <c r="F1" s="433"/>
      <c r="G1" s="433"/>
    </row>
    <row r="2" spans="1:7" ht="26" x14ac:dyDescent="0.35">
      <c r="A2" s="249" t="s">
        <v>124</v>
      </c>
      <c r="B2" s="249"/>
      <c r="C2" s="260" t="s">
        <v>175</v>
      </c>
      <c r="D2" s="261" t="s">
        <v>81</v>
      </c>
      <c r="E2" s="251" t="s">
        <v>142</v>
      </c>
      <c r="F2" s="251" t="s">
        <v>130</v>
      </c>
      <c r="G2" s="251" t="s">
        <v>131</v>
      </c>
    </row>
    <row r="3" spans="1:7" ht="13" x14ac:dyDescent="0.3">
      <c r="A3" s="250" t="s">
        <v>136</v>
      </c>
      <c r="B3" s="423" t="s">
        <v>132</v>
      </c>
      <c r="C3" s="429">
        <v>23</v>
      </c>
      <c r="D3" s="264" t="s">
        <v>128</v>
      </c>
      <c r="E3" s="252">
        <v>1543.02442105263</v>
      </c>
      <c r="F3" s="252">
        <v>553.47615102974805</v>
      </c>
      <c r="G3" s="252">
        <v>83.399813660059706</v>
      </c>
    </row>
    <row r="4" spans="1:7" ht="13" x14ac:dyDescent="0.3">
      <c r="A4" s="250" t="s">
        <v>136</v>
      </c>
      <c r="B4" s="423"/>
      <c r="C4" s="430"/>
      <c r="D4" s="264" t="s">
        <v>129</v>
      </c>
      <c r="E4" s="252">
        <v>15.4385964912281</v>
      </c>
      <c r="F4" s="252">
        <v>5.5377574370709404</v>
      </c>
      <c r="G4" s="252">
        <v>0.83444957382003304</v>
      </c>
    </row>
    <row r="5" spans="1:7" ht="13" x14ac:dyDescent="0.3">
      <c r="A5" s="250"/>
      <c r="B5" s="423"/>
      <c r="C5" s="431"/>
      <c r="D5" s="264" t="s">
        <v>180</v>
      </c>
      <c r="E5" s="252">
        <f>SUM(E3:E4)</f>
        <v>1558.4630175438581</v>
      </c>
      <c r="F5" s="252">
        <f t="shared" ref="F5:G5" si="0">SUM(F3:F4)</f>
        <v>559.01390846681898</v>
      </c>
      <c r="G5" s="252">
        <f t="shared" si="0"/>
        <v>84.234263233879744</v>
      </c>
    </row>
    <row r="6" spans="1:7" ht="13" x14ac:dyDescent="0.3">
      <c r="A6" s="250" t="s">
        <v>42</v>
      </c>
      <c r="B6" s="423" t="s">
        <v>42</v>
      </c>
      <c r="C6" s="429">
        <v>33</v>
      </c>
      <c r="D6" s="264" t="s">
        <v>128</v>
      </c>
      <c r="E6" s="252">
        <v>2582.6086956521699</v>
      </c>
      <c r="F6" s="252">
        <v>645.65217391304304</v>
      </c>
      <c r="G6" s="252">
        <v>74.701183368961907</v>
      </c>
    </row>
    <row r="7" spans="1:7" ht="13" x14ac:dyDescent="0.3">
      <c r="A7" s="250" t="s">
        <v>42</v>
      </c>
      <c r="B7" s="423"/>
      <c r="C7" s="430"/>
      <c r="D7" s="264" t="s">
        <v>129</v>
      </c>
      <c r="E7" s="252">
        <v>157.826086956522</v>
      </c>
      <c r="F7" s="252">
        <v>39.456521739130402</v>
      </c>
      <c r="G7" s="252">
        <v>4.5650723169921203</v>
      </c>
    </row>
    <row r="8" spans="1:7" ht="13" x14ac:dyDescent="0.3">
      <c r="A8" s="250"/>
      <c r="B8" s="423"/>
      <c r="C8" s="431"/>
      <c r="D8" s="264" t="s">
        <v>180</v>
      </c>
      <c r="E8" s="252">
        <f>SUM(E6:E7)</f>
        <v>2740.4347826086919</v>
      </c>
      <c r="F8" s="252">
        <f t="shared" ref="F8:G8" si="1">SUM(F6:F7)</f>
        <v>685.10869565217342</v>
      </c>
      <c r="G8" s="252">
        <f t="shared" si="1"/>
        <v>79.266255685954022</v>
      </c>
    </row>
    <row r="9" spans="1:7" ht="13" x14ac:dyDescent="0.3">
      <c r="A9" s="250" t="s">
        <v>111</v>
      </c>
      <c r="B9" s="423" t="s">
        <v>43</v>
      </c>
      <c r="C9" s="429">
        <v>34</v>
      </c>
      <c r="D9" s="264" t="s">
        <v>128</v>
      </c>
      <c r="E9" s="252">
        <v>1427.38371631206</v>
      </c>
      <c r="F9" s="252">
        <v>346.35046057571998</v>
      </c>
      <c r="G9" s="252">
        <v>102.743046916908</v>
      </c>
    </row>
    <row r="10" spans="1:7" ht="13" x14ac:dyDescent="0.3">
      <c r="A10" s="250" t="s">
        <v>111</v>
      </c>
      <c r="B10" s="423"/>
      <c r="C10" s="430"/>
      <c r="D10" s="264" t="s">
        <v>129</v>
      </c>
      <c r="E10" s="252">
        <v>399.43262411347501</v>
      </c>
      <c r="F10" s="252">
        <v>96.921151439299095</v>
      </c>
      <c r="G10" s="252">
        <v>28.751151053808599</v>
      </c>
    </row>
    <row r="11" spans="1:7" ht="13" x14ac:dyDescent="0.3">
      <c r="A11" s="250"/>
      <c r="B11" s="423"/>
      <c r="C11" s="431"/>
      <c r="D11" s="264" t="s">
        <v>180</v>
      </c>
      <c r="E11" s="252">
        <f>SUM(E9:E10)</f>
        <v>1826.8163404255349</v>
      </c>
      <c r="F11" s="252">
        <f t="shared" ref="F11:G11" si="2">SUM(F9:F10)</f>
        <v>443.27161201501906</v>
      </c>
      <c r="G11" s="252">
        <f t="shared" si="2"/>
        <v>131.49419797071658</v>
      </c>
    </row>
    <row r="12" spans="1:7" ht="13" x14ac:dyDescent="0.3">
      <c r="A12" s="250" t="s">
        <v>114</v>
      </c>
      <c r="B12" s="423" t="s">
        <v>86</v>
      </c>
      <c r="C12" s="429">
        <v>32</v>
      </c>
      <c r="D12" s="264" t="s">
        <v>128</v>
      </c>
      <c r="E12" s="252">
        <v>1125.9737687074801</v>
      </c>
      <c r="F12" s="252">
        <v>290.29011224489801</v>
      </c>
      <c r="G12" s="252">
        <v>77.034270248855293</v>
      </c>
    </row>
    <row r="13" spans="1:7" ht="13" x14ac:dyDescent="0.3">
      <c r="A13" s="250" t="s">
        <v>114</v>
      </c>
      <c r="B13" s="423"/>
      <c r="C13" s="430"/>
      <c r="D13" s="264" t="s">
        <v>129</v>
      </c>
      <c r="E13" s="252">
        <v>263.40136054421799</v>
      </c>
      <c r="F13" s="252">
        <v>67.908163265306101</v>
      </c>
      <c r="G13" s="252">
        <v>18.020785346866099</v>
      </c>
    </row>
    <row r="14" spans="1:7" ht="13" x14ac:dyDescent="0.3">
      <c r="A14" s="250"/>
      <c r="B14" s="423"/>
      <c r="C14" s="431"/>
      <c r="D14" s="264" t="s">
        <v>180</v>
      </c>
      <c r="E14" s="252">
        <f>SUM(E12:E13)</f>
        <v>1389.3751292516981</v>
      </c>
      <c r="F14" s="252">
        <f t="shared" ref="F14:G14" si="3">SUM(F12:F13)</f>
        <v>358.1982755102041</v>
      </c>
      <c r="G14" s="252">
        <f t="shared" si="3"/>
        <v>95.055055595721399</v>
      </c>
    </row>
    <row r="15" spans="1:7" ht="13" x14ac:dyDescent="0.3">
      <c r="A15" s="250" t="s">
        <v>115</v>
      </c>
      <c r="B15" s="423" t="s">
        <v>46</v>
      </c>
      <c r="C15" s="429">
        <v>28</v>
      </c>
      <c r="D15" s="264" t="s">
        <v>128</v>
      </c>
      <c r="E15" s="252">
        <v>909.33380645161299</v>
      </c>
      <c r="F15" s="252">
        <v>267.92871082949301</v>
      </c>
      <c r="G15" s="252">
        <v>53.752130743939702</v>
      </c>
    </row>
    <row r="16" spans="1:7" ht="13" x14ac:dyDescent="0.3">
      <c r="A16" s="250" t="s">
        <v>115</v>
      </c>
      <c r="B16" s="423"/>
      <c r="C16" s="430"/>
      <c r="D16" s="264" t="s">
        <v>129</v>
      </c>
      <c r="E16" s="252">
        <v>56.774193548387103</v>
      </c>
      <c r="F16" s="252">
        <v>16.728110599078299</v>
      </c>
      <c r="G16" s="252">
        <v>3.3560105792206998</v>
      </c>
    </row>
    <row r="17" spans="1:13" ht="13" x14ac:dyDescent="0.3">
      <c r="B17" s="423"/>
      <c r="C17" s="431"/>
      <c r="D17" s="264" t="s">
        <v>180</v>
      </c>
      <c r="E17" s="253">
        <f>SUM(E15:E16)</f>
        <v>966.10800000000006</v>
      </c>
      <c r="F17" s="253">
        <f t="shared" ref="F17:G17" si="4">SUM(F15:F16)</f>
        <v>284.65682142857133</v>
      </c>
      <c r="G17" s="253">
        <f t="shared" si="4"/>
        <v>57.108141323160403</v>
      </c>
    </row>
    <row r="18" spans="1:13" ht="13" x14ac:dyDescent="0.3">
      <c r="A18" s="272" t="s">
        <v>113</v>
      </c>
      <c r="B18" s="423" t="s">
        <v>87</v>
      </c>
      <c r="C18" s="429">
        <v>29</v>
      </c>
      <c r="D18" s="264" t="s">
        <v>128</v>
      </c>
      <c r="E18" s="252">
        <v>1293.0881303462299</v>
      </c>
      <c r="F18" s="252">
        <v>367.86127846056598</v>
      </c>
      <c r="G18" s="252">
        <v>94.473612085794997</v>
      </c>
    </row>
    <row r="19" spans="1:13" ht="13" x14ac:dyDescent="0.3">
      <c r="A19" s="250" t="s">
        <v>113</v>
      </c>
      <c r="B19" s="423"/>
      <c r="C19" s="430"/>
      <c r="D19" s="264" t="s">
        <v>129</v>
      </c>
      <c r="E19" s="252">
        <v>86.028513238289193</v>
      </c>
      <c r="F19" s="252">
        <v>24.473628766065001</v>
      </c>
      <c r="G19" s="252">
        <v>6.2852826479937196</v>
      </c>
    </row>
    <row r="20" spans="1:13" ht="13" x14ac:dyDescent="0.3">
      <c r="A20" s="250"/>
      <c r="B20" s="423"/>
      <c r="C20" s="431"/>
      <c r="D20" s="264" t="s">
        <v>180</v>
      </c>
      <c r="E20" s="252">
        <f>SUM(E18:E19)</f>
        <v>1379.1166435845191</v>
      </c>
      <c r="F20" s="252">
        <f t="shared" ref="F20:G20" si="5">SUM(F18:F19)</f>
        <v>392.334907226631</v>
      </c>
      <c r="G20" s="252">
        <f t="shared" si="5"/>
        <v>100.75889473378872</v>
      </c>
    </row>
    <row r="21" spans="1:13" ht="13" x14ac:dyDescent="0.3">
      <c r="A21" s="250" t="s">
        <v>173</v>
      </c>
      <c r="B21" s="423" t="s">
        <v>181</v>
      </c>
      <c r="C21" s="429">
        <v>30</v>
      </c>
      <c r="D21" s="264" t="s">
        <v>128</v>
      </c>
      <c r="E21" s="252">
        <v>1352.82806722689</v>
      </c>
      <c r="F21" s="252">
        <v>372.02771848739502</v>
      </c>
      <c r="G21" s="252">
        <v>98.6463341818733</v>
      </c>
    </row>
    <row r="22" spans="1:13" ht="13" x14ac:dyDescent="0.3">
      <c r="A22" s="250" t="s">
        <v>173</v>
      </c>
      <c r="B22" s="423"/>
      <c r="C22" s="430"/>
      <c r="D22" s="264" t="s">
        <v>129</v>
      </c>
      <c r="E22" s="252">
        <v>90.588605042016795</v>
      </c>
      <c r="F22" s="252">
        <v>24.9118663865546</v>
      </c>
      <c r="G22" s="252">
        <v>6.6055946225025899</v>
      </c>
    </row>
    <row r="23" spans="1:13" ht="13" x14ac:dyDescent="0.3">
      <c r="A23" s="250"/>
      <c r="B23" s="423"/>
      <c r="C23" s="431"/>
      <c r="D23" s="264" t="s">
        <v>180</v>
      </c>
      <c r="E23" s="252">
        <f>SUM(E21:E22)</f>
        <v>1443.4166722689067</v>
      </c>
      <c r="F23" s="252">
        <f t="shared" ref="F23:G23" si="6">SUM(F21:F22)</f>
        <v>396.93958487394963</v>
      </c>
      <c r="G23" s="252">
        <f t="shared" si="6"/>
        <v>105.25192880437589</v>
      </c>
    </row>
    <row r="24" spans="1:13" x14ac:dyDescent="0.25">
      <c r="B24" s="432" t="s">
        <v>182</v>
      </c>
      <c r="C24" s="432"/>
    </row>
    <row r="25" spans="1:13" x14ac:dyDescent="0.25">
      <c r="K25">
        <v>2014</v>
      </c>
      <c r="L25">
        <v>2015</v>
      </c>
      <c r="M25">
        <v>2016</v>
      </c>
    </row>
    <row r="27" spans="1:13" ht="13" x14ac:dyDescent="0.3">
      <c r="B27" s="419" t="s">
        <v>79</v>
      </c>
      <c r="C27" s="424" t="s">
        <v>174</v>
      </c>
      <c r="D27" s="425" t="s">
        <v>183</v>
      </c>
      <c r="E27" s="423">
        <v>2014</v>
      </c>
      <c r="F27" s="427"/>
      <c r="G27" s="428"/>
      <c r="H27" s="419">
        <v>2015</v>
      </c>
      <c r="I27" s="419"/>
      <c r="J27" s="419"/>
      <c r="K27" s="418">
        <v>2016</v>
      </c>
      <c r="L27" s="418"/>
      <c r="M27" s="418"/>
    </row>
    <row r="28" spans="1:13" ht="26" x14ac:dyDescent="0.25">
      <c r="B28" s="418"/>
      <c r="C28" s="418"/>
      <c r="D28" s="426"/>
      <c r="E28" s="251" t="s">
        <v>142</v>
      </c>
      <c r="F28" s="251" t="s">
        <v>130</v>
      </c>
      <c r="G28" s="251" t="s">
        <v>131</v>
      </c>
      <c r="H28" s="251" t="s">
        <v>142</v>
      </c>
      <c r="I28" s="251" t="s">
        <v>130</v>
      </c>
      <c r="J28" s="251" t="s">
        <v>131</v>
      </c>
      <c r="K28" s="251" t="s">
        <v>142</v>
      </c>
      <c r="L28" s="251" t="s">
        <v>130</v>
      </c>
      <c r="M28" s="251" t="s">
        <v>131</v>
      </c>
    </row>
    <row r="29" spans="1:13" ht="14" x14ac:dyDescent="0.3">
      <c r="B29" s="419" t="s">
        <v>132</v>
      </c>
      <c r="C29" s="419">
        <v>23</v>
      </c>
      <c r="D29" s="259" t="s">
        <v>6</v>
      </c>
      <c r="E29" s="265">
        <v>354</v>
      </c>
      <c r="F29" s="265">
        <v>988</v>
      </c>
      <c r="G29" s="265">
        <v>70</v>
      </c>
      <c r="H29" s="266">
        <v>3438.14764912281</v>
      </c>
      <c r="I29" s="266">
        <v>1233.24861327231</v>
      </c>
      <c r="J29" s="266">
        <v>169.84420323002399</v>
      </c>
      <c r="K29" s="262">
        <v>1543.02442105263</v>
      </c>
      <c r="L29" s="262">
        <v>553.47615102974805</v>
      </c>
      <c r="M29" s="262">
        <v>83.399813660059706</v>
      </c>
    </row>
    <row r="30" spans="1:13" ht="14" x14ac:dyDescent="0.3">
      <c r="B30" s="419"/>
      <c r="C30" s="419"/>
      <c r="D30" s="259" t="s">
        <v>7</v>
      </c>
      <c r="E30" s="265">
        <v>138</v>
      </c>
      <c r="F30" s="265">
        <v>385</v>
      </c>
      <c r="G30" s="265">
        <v>27</v>
      </c>
      <c r="H30" s="266">
        <v>141.15354385964901</v>
      </c>
      <c r="I30" s="266">
        <v>50.631162471395903</v>
      </c>
      <c r="J30" s="266">
        <v>6.9729731345461596</v>
      </c>
      <c r="K30" s="262">
        <v>15.4385964912281</v>
      </c>
      <c r="L30" s="262">
        <v>5.5377574370709404</v>
      </c>
      <c r="M30" s="262">
        <v>0.83444957382003304</v>
      </c>
    </row>
    <row r="31" spans="1:13" ht="13" x14ac:dyDescent="0.3">
      <c r="B31" s="419"/>
      <c r="C31" s="419"/>
      <c r="D31" s="259" t="s">
        <v>72</v>
      </c>
      <c r="E31" s="265">
        <f>SUM(E29:E30)</f>
        <v>492</v>
      </c>
      <c r="F31" s="265">
        <f>SUM(F29:F30)</f>
        <v>1373</v>
      </c>
      <c r="G31" s="265">
        <f>SUM(G29:G30)</f>
        <v>97</v>
      </c>
      <c r="H31" s="267">
        <f>SUM(H29:H30)</f>
        <v>3579.3011929824588</v>
      </c>
      <c r="I31" s="267">
        <f t="shared" ref="I31:J31" si="7">SUM(I29:I30)</f>
        <v>1283.879775743706</v>
      </c>
      <c r="J31" s="267">
        <f t="shared" si="7"/>
        <v>176.81717636457014</v>
      </c>
      <c r="K31" s="262">
        <v>1558.4630175438581</v>
      </c>
      <c r="L31" s="262">
        <v>559.01390846681898</v>
      </c>
      <c r="M31" s="262">
        <v>84.234263233879744</v>
      </c>
    </row>
    <row r="32" spans="1:13" ht="14" x14ac:dyDescent="0.3">
      <c r="B32" s="419" t="s">
        <v>42</v>
      </c>
      <c r="C32" s="419">
        <v>33</v>
      </c>
      <c r="D32" s="259" t="s">
        <v>6</v>
      </c>
      <c r="E32" s="268">
        <v>1284</v>
      </c>
      <c r="F32" s="268">
        <v>321</v>
      </c>
      <c r="G32" s="268">
        <v>42</v>
      </c>
      <c r="H32" s="266">
        <v>2717.6002173912998</v>
      </c>
      <c r="I32" s="266">
        <v>679.40005434782597</v>
      </c>
      <c r="J32" s="266">
        <v>42.377442909113</v>
      </c>
      <c r="K32" s="262">
        <v>2582.6086956521699</v>
      </c>
      <c r="L32" s="262">
        <v>645.65217391304304</v>
      </c>
      <c r="M32" s="262">
        <v>74.701183368961907</v>
      </c>
    </row>
    <row r="33" spans="2:13" ht="14" x14ac:dyDescent="0.3">
      <c r="B33" s="419"/>
      <c r="C33" s="419"/>
      <c r="D33" s="259" t="s">
        <v>7</v>
      </c>
      <c r="E33" s="268">
        <v>427</v>
      </c>
      <c r="F33" s="268">
        <v>107</v>
      </c>
      <c r="G33" s="268">
        <v>14</v>
      </c>
      <c r="H33" s="266">
        <v>385.79726086956498</v>
      </c>
      <c r="I33" s="266">
        <v>96.449315217391302</v>
      </c>
      <c r="J33" s="266">
        <v>6.0160068034900602</v>
      </c>
      <c r="K33" s="262">
        <v>157.826086956522</v>
      </c>
      <c r="L33" s="262">
        <v>39.456521739130402</v>
      </c>
      <c r="M33" s="262">
        <v>4.5650723169921203</v>
      </c>
    </row>
    <row r="34" spans="2:13" ht="13" x14ac:dyDescent="0.3">
      <c r="B34" s="419"/>
      <c r="C34" s="419"/>
      <c r="D34" s="259" t="s">
        <v>72</v>
      </c>
      <c r="E34" s="268">
        <f>SUM(E32:E33)</f>
        <v>1711</v>
      </c>
      <c r="F34" s="268">
        <f>SUM(F32:F33)</f>
        <v>428</v>
      </c>
      <c r="G34" s="268">
        <f>SUM(G32:G33)</f>
        <v>56</v>
      </c>
      <c r="H34" s="267">
        <f>SUM(H32:H33)</f>
        <v>3103.3974782608648</v>
      </c>
      <c r="I34" s="267">
        <f t="shared" ref="I34:J34" si="8">SUM(I32:I33)</f>
        <v>775.84936956521733</v>
      </c>
      <c r="J34" s="267">
        <f t="shared" si="8"/>
        <v>48.393449712603058</v>
      </c>
      <c r="K34" s="262">
        <v>2740.4347826086919</v>
      </c>
      <c r="L34" s="262">
        <v>685.10869565217342</v>
      </c>
      <c r="M34" s="262">
        <v>79.266255685954022</v>
      </c>
    </row>
    <row r="35" spans="2:13" ht="14" x14ac:dyDescent="0.3">
      <c r="B35" s="419" t="s">
        <v>43</v>
      </c>
      <c r="C35" s="419">
        <v>34</v>
      </c>
      <c r="D35" s="259" t="s">
        <v>6</v>
      </c>
      <c r="E35" s="268">
        <v>1855</v>
      </c>
      <c r="F35" s="269">
        <v>450.14756195244098</v>
      </c>
      <c r="G35" s="268">
        <v>101</v>
      </c>
      <c r="H35" s="266">
        <v>1871.7512624113499</v>
      </c>
      <c r="I35" s="266">
        <v>454.17493867334201</v>
      </c>
      <c r="J35" s="266">
        <v>122.534205105802</v>
      </c>
      <c r="K35" s="262">
        <v>1427.38371631206</v>
      </c>
      <c r="L35" s="262">
        <v>346.35046057571998</v>
      </c>
      <c r="M35" s="262">
        <v>102.743046916908</v>
      </c>
    </row>
    <row r="36" spans="2:13" ht="14" x14ac:dyDescent="0.3">
      <c r="B36" s="419"/>
      <c r="C36" s="419"/>
      <c r="D36" s="259" t="s">
        <v>7</v>
      </c>
      <c r="E36" s="268">
        <v>1450</v>
      </c>
      <c r="F36" s="269">
        <v>351.82529411764699</v>
      </c>
      <c r="G36" s="268">
        <v>79</v>
      </c>
      <c r="H36" s="266">
        <v>795.19421276595699</v>
      </c>
      <c r="I36" s="266">
        <v>192.95153692115099</v>
      </c>
      <c r="J36" s="266">
        <v>52.057392839945003</v>
      </c>
      <c r="K36" s="262">
        <v>399.43262411347501</v>
      </c>
      <c r="L36" s="262">
        <v>96.921151439299095</v>
      </c>
      <c r="M36" s="262">
        <v>28.751151053808599</v>
      </c>
    </row>
    <row r="37" spans="2:13" ht="13" x14ac:dyDescent="0.3">
      <c r="B37" s="419"/>
      <c r="C37" s="419"/>
      <c r="D37" s="259" t="s">
        <v>72</v>
      </c>
      <c r="E37" s="268">
        <f>SUM(E35:E36)</f>
        <v>3305</v>
      </c>
      <c r="F37" s="268">
        <f>SUM(F35:F36)</f>
        <v>801.97285607008803</v>
      </c>
      <c r="G37" s="268">
        <f>SUM(G35:G36)</f>
        <v>180</v>
      </c>
      <c r="H37" s="267">
        <f>SUM(H35:H36)</f>
        <v>2666.9454751773069</v>
      </c>
      <c r="I37" s="267">
        <f t="shared" ref="I37:J37" si="9">SUM(I35:I36)</f>
        <v>647.12647559449306</v>
      </c>
      <c r="J37" s="267">
        <f t="shared" si="9"/>
        <v>174.591597945747</v>
      </c>
      <c r="K37" s="262">
        <v>1826.8163404255349</v>
      </c>
      <c r="L37" s="262">
        <v>443.27161201501906</v>
      </c>
      <c r="M37" s="262">
        <v>131.49419797071658</v>
      </c>
    </row>
    <row r="38" spans="2:13" ht="14" x14ac:dyDescent="0.3">
      <c r="B38" s="419" t="s">
        <v>86</v>
      </c>
      <c r="C38" s="419">
        <v>32</v>
      </c>
      <c r="D38" s="259" t="s">
        <v>6</v>
      </c>
      <c r="E38" s="268">
        <v>2962</v>
      </c>
      <c r="F38" s="268">
        <v>764</v>
      </c>
      <c r="G38" s="268">
        <v>68</v>
      </c>
      <c r="H38" s="266">
        <v>1837.4304217687099</v>
      </c>
      <c r="I38" s="266">
        <v>473.71253061224502</v>
      </c>
      <c r="J38" s="266">
        <v>95.389611572457099</v>
      </c>
      <c r="K38" s="262">
        <v>1125.9737687074801</v>
      </c>
      <c r="L38" s="262">
        <v>290.29011224489801</v>
      </c>
      <c r="M38" s="262">
        <v>77.034270248855293</v>
      </c>
    </row>
    <row r="39" spans="2:13" ht="14" x14ac:dyDescent="0.3">
      <c r="B39" s="419"/>
      <c r="C39" s="419"/>
      <c r="D39" s="259" t="s">
        <v>7</v>
      </c>
      <c r="E39" s="268">
        <v>1051</v>
      </c>
      <c r="F39" s="268">
        <v>271</v>
      </c>
      <c r="G39" s="268">
        <v>24</v>
      </c>
      <c r="H39" s="266">
        <v>528</v>
      </c>
      <c r="I39" s="266">
        <v>136.125</v>
      </c>
      <c r="J39" s="266">
        <v>27.4109508112832</v>
      </c>
      <c r="K39" s="262">
        <v>263.40136054421799</v>
      </c>
      <c r="L39" s="262">
        <v>67.908163265306101</v>
      </c>
      <c r="M39" s="262">
        <v>18.020785346866099</v>
      </c>
    </row>
    <row r="40" spans="2:13" ht="13" x14ac:dyDescent="0.3">
      <c r="B40" s="419"/>
      <c r="C40" s="419"/>
      <c r="D40" s="259" t="s">
        <v>72</v>
      </c>
      <c r="E40" s="268">
        <f>SUM(E38:E39)</f>
        <v>4013</v>
      </c>
      <c r="F40" s="268">
        <f>SUM(F38:F39)</f>
        <v>1035</v>
      </c>
      <c r="G40" s="268">
        <f>SUM(G38:G39)</f>
        <v>92</v>
      </c>
      <c r="H40" s="267">
        <f>SUM(H38:H39)</f>
        <v>2365.4304217687099</v>
      </c>
      <c r="I40" s="267">
        <f t="shared" ref="I40:J40" si="10">SUM(I38:I39)</f>
        <v>609.83753061224502</v>
      </c>
      <c r="J40" s="267">
        <f t="shared" si="10"/>
        <v>122.8005623837403</v>
      </c>
      <c r="K40" s="262">
        <v>1389.3751292516981</v>
      </c>
      <c r="L40" s="262">
        <v>358.1982755102041</v>
      </c>
      <c r="M40" s="262">
        <v>95.055055595721399</v>
      </c>
    </row>
    <row r="41" spans="2:13" ht="14" x14ac:dyDescent="0.3">
      <c r="B41" s="419" t="s">
        <v>46</v>
      </c>
      <c r="C41" s="419">
        <v>28</v>
      </c>
      <c r="D41" s="259" t="s">
        <v>6</v>
      </c>
      <c r="E41" s="268">
        <v>1938</v>
      </c>
      <c r="F41" s="268">
        <v>571</v>
      </c>
      <c r="G41" s="268">
        <v>83</v>
      </c>
      <c r="H41" s="266">
        <v>2261.8895483871001</v>
      </c>
      <c r="I41" s="266">
        <v>666.44959907834095</v>
      </c>
      <c r="J41" s="266">
        <v>83.660154942222306</v>
      </c>
      <c r="K41" s="262">
        <v>909.33380645161299</v>
      </c>
      <c r="L41" s="262">
        <v>267.92871082949301</v>
      </c>
      <c r="M41" s="262">
        <v>53.752130743939702</v>
      </c>
    </row>
    <row r="42" spans="2:13" ht="14" x14ac:dyDescent="0.3">
      <c r="B42" s="419"/>
      <c r="C42" s="419"/>
      <c r="D42" s="259" t="s">
        <v>7</v>
      </c>
      <c r="E42" s="268">
        <v>128</v>
      </c>
      <c r="F42" s="268">
        <v>38</v>
      </c>
      <c r="G42" s="268">
        <v>5</v>
      </c>
      <c r="H42" s="266">
        <v>118.279096774194</v>
      </c>
      <c r="I42" s="266">
        <v>34.850091013824901</v>
      </c>
      <c r="J42" s="266">
        <v>4.37477045225803</v>
      </c>
      <c r="K42" s="262">
        <v>56.774193548387103</v>
      </c>
      <c r="L42" s="262">
        <v>16.728110599078299</v>
      </c>
      <c r="M42" s="262">
        <v>3.3560105792206998</v>
      </c>
    </row>
    <row r="43" spans="2:13" ht="13" x14ac:dyDescent="0.3">
      <c r="B43" s="419"/>
      <c r="C43" s="419"/>
      <c r="D43" s="259" t="s">
        <v>72</v>
      </c>
      <c r="E43" s="268">
        <f>SUM(E41:E42)</f>
        <v>2066</v>
      </c>
      <c r="F43" s="268">
        <f>SUM(F41:F42)</f>
        <v>609</v>
      </c>
      <c r="G43" s="268">
        <f>SUM(G41:G42)</f>
        <v>88</v>
      </c>
      <c r="H43" s="267">
        <f>SUM(H41:H42)</f>
        <v>2380.1686451612941</v>
      </c>
      <c r="I43" s="267">
        <f t="shared" ref="I43:J43" si="11">SUM(I41:I42)</f>
        <v>701.29969009216586</v>
      </c>
      <c r="J43" s="267">
        <f t="shared" si="11"/>
        <v>88.034925394480339</v>
      </c>
      <c r="K43" s="262">
        <v>966.10800000000006</v>
      </c>
      <c r="L43" s="262">
        <v>284.65682142857133</v>
      </c>
      <c r="M43" s="262">
        <v>57.108141323160403</v>
      </c>
    </row>
    <row r="44" spans="2:13" ht="13" x14ac:dyDescent="0.3">
      <c r="B44" s="419" t="s">
        <v>87</v>
      </c>
      <c r="C44" s="419">
        <v>29</v>
      </c>
      <c r="D44" s="259" t="s">
        <v>6</v>
      </c>
      <c r="E44" s="268">
        <v>1631</v>
      </c>
      <c r="F44" s="268">
        <v>464</v>
      </c>
      <c r="G44" s="268">
        <v>127</v>
      </c>
      <c r="H44" s="259"/>
      <c r="I44" s="259"/>
      <c r="J44" s="259"/>
      <c r="K44" s="262">
        <v>1293.0881303462299</v>
      </c>
      <c r="L44" s="262">
        <v>367.86127846056598</v>
      </c>
      <c r="M44" s="262">
        <v>94.473612085794997</v>
      </c>
    </row>
    <row r="45" spans="2:13" ht="13" x14ac:dyDescent="0.3">
      <c r="B45" s="419"/>
      <c r="C45" s="419"/>
      <c r="D45" s="259" t="s">
        <v>7</v>
      </c>
      <c r="E45" s="268">
        <v>387</v>
      </c>
      <c r="F45" s="268">
        <v>110</v>
      </c>
      <c r="G45" s="268">
        <v>80</v>
      </c>
      <c r="H45" s="259"/>
      <c r="I45" s="259"/>
      <c r="J45" s="259"/>
      <c r="K45" s="262">
        <v>86.028513238289193</v>
      </c>
      <c r="L45" s="262">
        <v>24.473628766065001</v>
      </c>
      <c r="M45" s="262">
        <v>6.2852826479937196</v>
      </c>
    </row>
    <row r="46" spans="2:13" ht="13" x14ac:dyDescent="0.3">
      <c r="B46" s="419"/>
      <c r="C46" s="419"/>
      <c r="D46" s="259" t="s">
        <v>72</v>
      </c>
      <c r="E46" s="268">
        <f>SUM(E44:E45)</f>
        <v>2018</v>
      </c>
      <c r="F46" s="268">
        <f>SUM(F44:F45)</f>
        <v>574</v>
      </c>
      <c r="G46" s="268">
        <f>SUM(G44:G45)</f>
        <v>207</v>
      </c>
      <c r="H46" s="259"/>
      <c r="I46" s="259"/>
      <c r="J46" s="259"/>
      <c r="K46" s="262">
        <v>1379.1166435845191</v>
      </c>
      <c r="L46" s="262">
        <v>392.334907226631</v>
      </c>
      <c r="M46" s="262">
        <v>100.75889473378872</v>
      </c>
    </row>
    <row r="47" spans="2:13" ht="14" x14ac:dyDescent="0.3">
      <c r="B47" s="419" t="s">
        <v>18</v>
      </c>
      <c r="C47" s="419">
        <v>25</v>
      </c>
      <c r="D47" s="259" t="s">
        <v>6</v>
      </c>
      <c r="E47" s="268">
        <v>1820</v>
      </c>
      <c r="F47" s="268">
        <v>601</v>
      </c>
      <c r="G47" s="268">
        <v>127</v>
      </c>
      <c r="H47" s="266">
        <v>1714.3710415841599</v>
      </c>
      <c r="I47" s="266">
        <v>565.74244372277201</v>
      </c>
      <c r="J47" s="266">
        <v>137.82975893405799</v>
      </c>
      <c r="K47" s="263"/>
      <c r="L47" s="263"/>
      <c r="M47" s="263"/>
    </row>
    <row r="48" spans="2:13" ht="14" x14ac:dyDescent="0.3">
      <c r="B48" s="419"/>
      <c r="C48" s="419"/>
      <c r="D48" s="259" t="s">
        <v>7</v>
      </c>
      <c r="E48" s="268">
        <v>311</v>
      </c>
      <c r="F48" s="268">
        <v>103</v>
      </c>
      <c r="G48" s="268">
        <v>22</v>
      </c>
      <c r="H48" s="266">
        <v>178.43995247524799</v>
      </c>
      <c r="I48" s="266">
        <v>58.885184316831698</v>
      </c>
      <c r="J48" s="266">
        <v>14.345981725835699</v>
      </c>
      <c r="K48" s="263"/>
      <c r="L48" s="263"/>
      <c r="M48" s="263"/>
    </row>
    <row r="49" spans="2:13" ht="13" x14ac:dyDescent="0.3">
      <c r="B49" s="419"/>
      <c r="C49" s="419"/>
      <c r="D49" s="259" t="s">
        <v>72</v>
      </c>
      <c r="E49" s="268">
        <f>SUM(E47:E48)</f>
        <v>2131</v>
      </c>
      <c r="F49" s="268">
        <f>SUM(F47:F48)</f>
        <v>704</v>
      </c>
      <c r="G49" s="268">
        <f>SUM(G47:G48)</f>
        <v>149</v>
      </c>
      <c r="H49" s="267">
        <f>SUM(H47:H48)</f>
        <v>1892.8109940594079</v>
      </c>
      <c r="I49" s="267">
        <f t="shared" ref="I49:J49" si="12">SUM(I47:I48)</f>
        <v>624.62762803960368</v>
      </c>
      <c r="J49" s="267">
        <f t="shared" si="12"/>
        <v>152.17574065989368</v>
      </c>
      <c r="K49" s="263"/>
      <c r="L49" s="263"/>
      <c r="M49" s="263"/>
    </row>
    <row r="50" spans="2:13" ht="14" x14ac:dyDescent="0.3">
      <c r="B50" s="419" t="s">
        <v>88</v>
      </c>
      <c r="C50" s="420">
        <v>30</v>
      </c>
      <c r="D50" s="259" t="s">
        <v>6</v>
      </c>
      <c r="E50" s="259"/>
      <c r="F50" s="259"/>
      <c r="G50" s="259"/>
      <c r="H50" s="266">
        <v>2046.85300840336</v>
      </c>
      <c r="I50" s="266">
        <v>562.88457731092399</v>
      </c>
      <c r="J50" s="266">
        <v>130.27136241133999</v>
      </c>
      <c r="K50" s="262">
        <v>1352.82806722689</v>
      </c>
      <c r="L50" s="262">
        <v>372.02771848739502</v>
      </c>
      <c r="M50" s="262">
        <v>98.6463341818733</v>
      </c>
    </row>
    <row r="51" spans="2:13" ht="14" x14ac:dyDescent="0.3">
      <c r="B51" s="419"/>
      <c r="C51" s="421"/>
      <c r="D51" s="259" t="s">
        <v>7</v>
      </c>
      <c r="E51" s="259"/>
      <c r="F51" s="259"/>
      <c r="G51" s="259"/>
      <c r="H51" s="266">
        <v>156.21811764705899</v>
      </c>
      <c r="I51" s="266">
        <v>42.959982352941203</v>
      </c>
      <c r="J51" s="266">
        <v>9.9424565103929101</v>
      </c>
      <c r="K51" s="262">
        <v>90.588605042016795</v>
      </c>
      <c r="L51" s="262">
        <v>24.9118663865546</v>
      </c>
      <c r="M51" s="262">
        <v>6.6055946225025899</v>
      </c>
    </row>
    <row r="52" spans="2:13" ht="13" x14ac:dyDescent="0.3">
      <c r="B52" s="419"/>
      <c r="C52" s="422"/>
      <c r="D52" s="259" t="s">
        <v>72</v>
      </c>
      <c r="E52" s="259"/>
      <c r="F52" s="259"/>
      <c r="G52" s="259"/>
      <c r="H52" s="267">
        <f>SUM(H50:H51)</f>
        <v>2203.071126050419</v>
      </c>
      <c r="I52" s="267">
        <f t="shared" ref="I52:J52" si="13">SUM(I50:I51)</f>
        <v>605.8445596638652</v>
      </c>
      <c r="J52" s="267">
        <f t="shared" si="13"/>
        <v>140.21381892173289</v>
      </c>
      <c r="K52" s="262">
        <v>1443.4166722689067</v>
      </c>
      <c r="L52" s="262">
        <v>396.93958487394963</v>
      </c>
      <c r="M52" s="262">
        <v>105.25192880437589</v>
      </c>
    </row>
  </sheetData>
  <mergeCells count="38">
    <mergeCell ref="B3:B5"/>
    <mergeCell ref="B6:B8"/>
    <mergeCell ref="B9:B11"/>
    <mergeCell ref="B12:B14"/>
    <mergeCell ref="E1:G1"/>
    <mergeCell ref="C3:C5"/>
    <mergeCell ref="C6:C8"/>
    <mergeCell ref="C9:C11"/>
    <mergeCell ref="C12:C14"/>
    <mergeCell ref="B15:B17"/>
    <mergeCell ref="B27:B28"/>
    <mergeCell ref="C27:C28"/>
    <mergeCell ref="D27:D28"/>
    <mergeCell ref="E27:G27"/>
    <mergeCell ref="B18:B20"/>
    <mergeCell ref="B21:B23"/>
    <mergeCell ref="C15:C17"/>
    <mergeCell ref="C18:C20"/>
    <mergeCell ref="C21:C23"/>
    <mergeCell ref="B24:C24"/>
    <mergeCell ref="B50:B52"/>
    <mergeCell ref="C50:C52"/>
    <mergeCell ref="B41:B43"/>
    <mergeCell ref="C41:C43"/>
    <mergeCell ref="B44:B46"/>
    <mergeCell ref="C44:C46"/>
    <mergeCell ref="K27:M27"/>
    <mergeCell ref="B47:B49"/>
    <mergeCell ref="C47:C49"/>
    <mergeCell ref="B29:B31"/>
    <mergeCell ref="C29:C31"/>
    <mergeCell ref="C38:C40"/>
    <mergeCell ref="H27:J27"/>
    <mergeCell ref="B32:B34"/>
    <mergeCell ref="C32:C34"/>
    <mergeCell ref="B35:B37"/>
    <mergeCell ref="C35:C37"/>
    <mergeCell ref="B38:B40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03E0-BE96-4123-BC1B-E22E40E9EA7D}">
  <dimension ref="A2:AX54"/>
  <sheetViews>
    <sheetView topLeftCell="AC16" workbookViewId="0">
      <selection activeCell="V27" sqref="V27:Z27"/>
    </sheetView>
  </sheetViews>
  <sheetFormatPr defaultRowHeight="12.5" x14ac:dyDescent="0.25"/>
  <cols>
    <col min="1" max="1" width="38.90625" bestFit="1" customWidth="1"/>
    <col min="2" max="2" width="6.81640625" customWidth="1"/>
    <col min="3" max="3" width="7.54296875" customWidth="1"/>
    <col min="4" max="4" width="9.7265625" bestFit="1" customWidth="1"/>
    <col min="5" max="5" width="5.90625" bestFit="1" customWidth="1"/>
    <col min="6" max="6" width="8.36328125" bestFit="1" customWidth="1"/>
    <col min="7" max="7" width="9.453125" bestFit="1" customWidth="1"/>
    <col min="8" max="8" width="8" customWidth="1"/>
    <col min="9" max="9" width="7.81640625" bestFit="1" customWidth="1"/>
    <col min="10" max="10" width="12.54296875" bestFit="1" customWidth="1"/>
    <col min="11" max="11" width="15.54296875" bestFit="1" customWidth="1"/>
    <col min="12" max="12" width="8.90625" bestFit="1" customWidth="1"/>
    <col min="13" max="13" width="7.36328125" bestFit="1" customWidth="1"/>
    <col min="14" max="14" width="7" bestFit="1" customWidth="1"/>
    <col min="15" max="15" width="7.7265625" bestFit="1" customWidth="1"/>
    <col min="16" max="16" width="6.453125" bestFit="1" customWidth="1"/>
    <col min="17" max="17" width="7" bestFit="1" customWidth="1"/>
    <col min="18" max="18" width="12.26953125" bestFit="1" customWidth="1"/>
    <col min="19" max="19" width="6.453125" bestFit="1" customWidth="1"/>
    <col min="20" max="20" width="7" bestFit="1" customWidth="1"/>
    <col min="21" max="21" width="7.7265625" bestFit="1" customWidth="1"/>
    <col min="22" max="22" width="6.453125" bestFit="1" customWidth="1"/>
    <col min="23" max="23" width="7" bestFit="1" customWidth="1"/>
    <col min="24" max="24" width="7.7265625" bestFit="1" customWidth="1"/>
    <col min="25" max="25" width="6.453125" bestFit="1" customWidth="1"/>
    <col min="39" max="41" width="0" hidden="1" customWidth="1"/>
    <col min="48" max="48" width="7" bestFit="1" customWidth="1"/>
    <col min="49" max="49" width="7.7265625" bestFit="1" customWidth="1"/>
    <col min="50" max="50" width="6.453125" bestFit="1" customWidth="1"/>
  </cols>
  <sheetData>
    <row r="2" spans="1:50" ht="13" x14ac:dyDescent="0.3">
      <c r="A2" s="257" t="s">
        <v>190</v>
      </c>
      <c r="N2" s="433">
        <v>2017</v>
      </c>
      <c r="O2" s="433"/>
      <c r="P2" s="433"/>
      <c r="AJ2" s="419" t="s">
        <v>79</v>
      </c>
      <c r="AK2" s="424" t="s">
        <v>174</v>
      </c>
      <c r="AL2" s="425" t="s">
        <v>81</v>
      </c>
      <c r="AM2" s="423">
        <v>2014</v>
      </c>
      <c r="AN2" s="427"/>
      <c r="AO2" s="428"/>
      <c r="AP2" s="419">
        <v>2015</v>
      </c>
      <c r="AQ2" s="419"/>
      <c r="AR2" s="419"/>
      <c r="AS2" s="418">
        <v>2016</v>
      </c>
      <c r="AT2" s="418"/>
      <c r="AU2" s="418"/>
      <c r="AV2" s="434">
        <v>2017</v>
      </c>
      <c r="AW2" s="434"/>
      <c r="AX2" s="434"/>
    </row>
    <row r="3" spans="1:50" ht="29" x14ac:dyDescent="0.35">
      <c r="A3" s="274" t="s">
        <v>79</v>
      </c>
      <c r="B3" s="286" t="s">
        <v>175</v>
      </c>
      <c r="C3" s="288" t="s">
        <v>192</v>
      </c>
      <c r="D3" s="274" t="s">
        <v>193</v>
      </c>
      <c r="E3" s="277" t="s">
        <v>81</v>
      </c>
      <c r="F3" s="278" t="s">
        <v>120</v>
      </c>
      <c r="G3" s="278" t="s">
        <v>121</v>
      </c>
      <c r="H3" s="278" t="s">
        <v>122</v>
      </c>
      <c r="I3" s="278" t="s">
        <v>137</v>
      </c>
      <c r="K3" s="249"/>
      <c r="L3" s="260" t="s">
        <v>175</v>
      </c>
      <c r="M3" s="261" t="s">
        <v>81</v>
      </c>
      <c r="N3" s="258" t="s">
        <v>142</v>
      </c>
      <c r="O3" s="258" t="s">
        <v>130</v>
      </c>
      <c r="P3" s="258" t="s">
        <v>131</v>
      </c>
      <c r="AJ3" s="418"/>
      <c r="AK3" s="418"/>
      <c r="AL3" s="426"/>
      <c r="AM3" s="273" t="s">
        <v>142</v>
      </c>
      <c r="AN3" s="273" t="s">
        <v>130</v>
      </c>
      <c r="AO3" s="273" t="s">
        <v>131</v>
      </c>
      <c r="AP3" s="273" t="s">
        <v>142</v>
      </c>
      <c r="AQ3" s="273" t="s">
        <v>130</v>
      </c>
      <c r="AR3" s="273" t="s">
        <v>131</v>
      </c>
      <c r="AS3" s="273" t="s">
        <v>142</v>
      </c>
      <c r="AT3" s="273" t="s">
        <v>130</v>
      </c>
      <c r="AU3" s="273" t="s">
        <v>131</v>
      </c>
      <c r="AV3" s="273" t="s">
        <v>142</v>
      </c>
      <c r="AW3" s="273" t="s">
        <v>130</v>
      </c>
      <c r="AX3" s="273" t="s">
        <v>131</v>
      </c>
    </row>
    <row r="4" spans="1:50" ht="14.5" x14ac:dyDescent="0.35">
      <c r="A4" s="275" t="s">
        <v>113</v>
      </c>
      <c r="B4" s="275">
        <v>29</v>
      </c>
      <c r="C4" s="275">
        <v>491</v>
      </c>
      <c r="D4" s="287">
        <v>42989</v>
      </c>
      <c r="E4" s="276" t="s">
        <v>140</v>
      </c>
      <c r="F4" s="279">
        <v>126.7071</v>
      </c>
      <c r="G4" s="279">
        <v>1362.5529287168999</v>
      </c>
      <c r="H4" s="279">
        <v>387.622815928085</v>
      </c>
      <c r="I4" s="279">
        <v>94.7268446305917</v>
      </c>
      <c r="J4" t="s">
        <v>132</v>
      </c>
      <c r="K4" s="423" t="s">
        <v>132</v>
      </c>
      <c r="L4" s="429">
        <v>23</v>
      </c>
      <c r="M4" s="282" t="s">
        <v>6</v>
      </c>
      <c r="N4" s="280">
        <v>1550.7514385964901</v>
      </c>
      <c r="O4" s="280">
        <v>556.247798627002</v>
      </c>
      <c r="P4" s="280">
        <v>107.278357928924</v>
      </c>
      <c r="AJ4" s="419" t="s">
        <v>132</v>
      </c>
      <c r="AK4" s="419">
        <v>23</v>
      </c>
      <c r="AL4" s="259" t="s">
        <v>6</v>
      </c>
      <c r="AM4" s="265">
        <v>354</v>
      </c>
      <c r="AN4" s="265">
        <v>988</v>
      </c>
      <c r="AO4" s="265">
        <v>70</v>
      </c>
      <c r="AP4" s="269">
        <v>3438.14764912281</v>
      </c>
      <c r="AQ4" s="269">
        <v>1233.24861327231</v>
      </c>
      <c r="AR4" s="269">
        <v>169.84420323002399</v>
      </c>
      <c r="AS4" s="294">
        <v>1543.02442105263</v>
      </c>
      <c r="AT4" s="294">
        <v>553.47615102974805</v>
      </c>
      <c r="AU4" s="294">
        <v>83.399813660059706</v>
      </c>
      <c r="AV4" s="295">
        <v>1550.7514385964901</v>
      </c>
      <c r="AW4" s="295">
        <v>556.247798627002</v>
      </c>
      <c r="AX4" s="295">
        <v>107.278357928924</v>
      </c>
    </row>
    <row r="5" spans="1:50" ht="14.5" x14ac:dyDescent="0.35">
      <c r="A5" s="275" t="s">
        <v>113</v>
      </c>
      <c r="B5" s="275">
        <v>29</v>
      </c>
      <c r="C5" s="275">
        <v>491</v>
      </c>
      <c r="D5" s="287">
        <v>42989</v>
      </c>
      <c r="E5" s="276" t="s">
        <v>141</v>
      </c>
      <c r="F5" s="279">
        <v>16.333300000000001</v>
      </c>
      <c r="G5" s="279">
        <v>175.64118940936899</v>
      </c>
      <c r="H5" s="279">
        <v>49.966890090596301</v>
      </c>
      <c r="I5" s="279">
        <v>12.210854572512901</v>
      </c>
      <c r="J5" s="257" t="s">
        <v>42</v>
      </c>
      <c r="K5" s="423"/>
      <c r="L5" s="430"/>
      <c r="M5" s="282" t="s">
        <v>7</v>
      </c>
      <c r="N5" s="281">
        <v>0</v>
      </c>
      <c r="O5" s="281">
        <v>0</v>
      </c>
      <c r="P5" s="281">
        <v>0</v>
      </c>
      <c r="AJ5" s="419"/>
      <c r="AK5" s="419"/>
      <c r="AL5" s="259" t="s">
        <v>7</v>
      </c>
      <c r="AM5" s="265">
        <v>138</v>
      </c>
      <c r="AN5" s="265">
        <v>385</v>
      </c>
      <c r="AO5" s="265">
        <v>27</v>
      </c>
      <c r="AP5" s="269">
        <v>141.15354385964901</v>
      </c>
      <c r="AQ5" s="269">
        <v>50.631162471395903</v>
      </c>
      <c r="AR5" s="269">
        <v>6.9729731345461596</v>
      </c>
      <c r="AS5" s="294">
        <v>15.4385964912281</v>
      </c>
      <c r="AT5" s="294">
        <v>5.5377574370709404</v>
      </c>
      <c r="AU5" s="294">
        <v>0.83444957382003304</v>
      </c>
      <c r="AV5" s="296">
        <v>0</v>
      </c>
      <c r="AW5" s="296">
        <v>0</v>
      </c>
      <c r="AX5" s="296">
        <v>0</v>
      </c>
    </row>
    <row r="6" spans="1:50" ht="14.5" x14ac:dyDescent="0.35">
      <c r="A6" s="275" t="s">
        <v>112</v>
      </c>
      <c r="B6" s="275">
        <v>25</v>
      </c>
      <c r="C6" s="275">
        <v>505</v>
      </c>
      <c r="D6" s="287">
        <v>42989</v>
      </c>
      <c r="E6" s="276" t="s">
        <v>140</v>
      </c>
      <c r="F6" s="279">
        <v>203.72020000000001</v>
      </c>
      <c r="G6" s="279">
        <v>2129.9854574257402</v>
      </c>
      <c r="H6" s="279">
        <v>702.895200950495</v>
      </c>
      <c r="I6" s="279">
        <v>202.89989235247</v>
      </c>
      <c r="J6" s="257" t="s">
        <v>186</v>
      </c>
      <c r="K6" s="423"/>
      <c r="L6" s="431"/>
      <c r="M6" s="282" t="s">
        <v>180</v>
      </c>
      <c r="N6" s="253">
        <f>SUM(N4:N5)</f>
        <v>1550.7514385964901</v>
      </c>
      <c r="O6" s="253">
        <f t="shared" ref="O6:P6" si="0">SUM(O4:O5)</f>
        <v>556.247798627002</v>
      </c>
      <c r="P6" s="253">
        <f t="shared" si="0"/>
        <v>107.278357928924</v>
      </c>
      <c r="AJ6" s="419"/>
      <c r="AK6" s="419"/>
      <c r="AL6" s="259" t="s">
        <v>72</v>
      </c>
      <c r="AM6" s="265">
        <f>SUM(AM4:AM5)</f>
        <v>492</v>
      </c>
      <c r="AN6" s="265">
        <f>SUM(AN4:AN5)</f>
        <v>1373</v>
      </c>
      <c r="AO6" s="265">
        <f>SUM(AO4:AO5)</f>
        <v>97</v>
      </c>
      <c r="AP6" s="268">
        <f>SUM(AP4:AP5)</f>
        <v>3579.3011929824588</v>
      </c>
      <c r="AQ6" s="268">
        <f t="shared" ref="AQ6:AR6" si="1">SUM(AQ4:AQ5)</f>
        <v>1283.879775743706</v>
      </c>
      <c r="AR6" s="268">
        <f t="shared" si="1"/>
        <v>176.81717636457014</v>
      </c>
      <c r="AS6" s="294">
        <v>1558.4630175438581</v>
      </c>
      <c r="AT6" s="294">
        <v>559.01390846681898</v>
      </c>
      <c r="AU6" s="294">
        <v>84.234263233879744</v>
      </c>
      <c r="AV6" s="296">
        <f>SUM(AV4:AV5)</f>
        <v>1550.7514385964901</v>
      </c>
      <c r="AW6" s="296">
        <f t="shared" ref="AW6:AX6" si="2">SUM(AW4:AW5)</f>
        <v>556.247798627002</v>
      </c>
      <c r="AX6" s="296">
        <f t="shared" si="2"/>
        <v>107.278357928924</v>
      </c>
    </row>
    <row r="7" spans="1:50" ht="14.5" x14ac:dyDescent="0.35">
      <c r="A7" s="275" t="s">
        <v>112</v>
      </c>
      <c r="B7" s="275">
        <v>25</v>
      </c>
      <c r="C7" s="275">
        <v>505</v>
      </c>
      <c r="D7" s="287">
        <v>42989</v>
      </c>
      <c r="E7" s="276" t="s">
        <v>141</v>
      </c>
      <c r="F7" s="279">
        <v>14.4</v>
      </c>
      <c r="G7" s="279">
        <v>150.55841584158401</v>
      </c>
      <c r="H7" s="279">
        <v>49.684277227722802</v>
      </c>
      <c r="I7" s="279">
        <v>14.342016402279</v>
      </c>
      <c r="J7" t="s">
        <v>46</v>
      </c>
      <c r="K7" s="423" t="s">
        <v>42</v>
      </c>
      <c r="L7" s="429">
        <v>33</v>
      </c>
      <c r="M7" s="282" t="s">
        <v>6</v>
      </c>
      <c r="N7" s="280">
        <v>2665.5219130434798</v>
      </c>
      <c r="O7" s="280">
        <v>666.38047826086995</v>
      </c>
      <c r="P7" s="280">
        <v>79.554439325082697</v>
      </c>
      <c r="AJ7" s="419" t="s">
        <v>42</v>
      </c>
      <c r="AK7" s="419">
        <v>33</v>
      </c>
      <c r="AL7" s="259" t="s">
        <v>6</v>
      </c>
      <c r="AM7" s="268">
        <v>1284</v>
      </c>
      <c r="AN7" s="268">
        <v>321</v>
      </c>
      <c r="AO7" s="268">
        <v>42</v>
      </c>
      <c r="AP7" s="269">
        <v>2717.6002173912998</v>
      </c>
      <c r="AQ7" s="269">
        <v>679.40005434782597</v>
      </c>
      <c r="AR7" s="269">
        <v>42.377442909113</v>
      </c>
      <c r="AS7" s="294">
        <v>2582.6086956521699</v>
      </c>
      <c r="AT7" s="294">
        <v>645.65217391304304</v>
      </c>
      <c r="AU7" s="294">
        <v>74.701183368961907</v>
      </c>
      <c r="AV7" s="295">
        <v>2665.5219130434798</v>
      </c>
      <c r="AW7" s="295">
        <v>666.38047826086995</v>
      </c>
      <c r="AX7" s="295">
        <v>79.554439325082697</v>
      </c>
    </row>
    <row r="8" spans="1:50" ht="14.5" x14ac:dyDescent="0.35">
      <c r="A8" s="275" t="s">
        <v>115</v>
      </c>
      <c r="B8" s="275">
        <v>28</v>
      </c>
      <c r="C8" s="275">
        <v>372</v>
      </c>
      <c r="D8" s="287">
        <v>42990</v>
      </c>
      <c r="E8" s="276" t="s">
        <v>140</v>
      </c>
      <c r="F8" s="279">
        <v>166.56030000000001</v>
      </c>
      <c r="G8" s="279">
        <v>2364.0816774193499</v>
      </c>
      <c r="H8" s="279">
        <v>696.55977995391697</v>
      </c>
      <c r="I8" s="279">
        <v>121.692309463062</v>
      </c>
      <c r="J8" s="257" t="s">
        <v>187</v>
      </c>
      <c r="K8" s="423"/>
      <c r="L8" s="430"/>
      <c r="M8" s="282" t="s">
        <v>7</v>
      </c>
      <c r="N8" s="280">
        <v>183.65217391304299</v>
      </c>
      <c r="O8" s="280">
        <v>45.913043478260903</v>
      </c>
      <c r="P8" s="280">
        <v>5.4812326452806204</v>
      </c>
      <c r="AJ8" s="419"/>
      <c r="AK8" s="419"/>
      <c r="AL8" s="259" t="s">
        <v>7</v>
      </c>
      <c r="AM8" s="268">
        <v>427</v>
      </c>
      <c r="AN8" s="268">
        <v>107</v>
      </c>
      <c r="AO8" s="268">
        <v>14</v>
      </c>
      <c r="AP8" s="269">
        <v>385.79726086956498</v>
      </c>
      <c r="AQ8" s="269">
        <v>96.449315217391302</v>
      </c>
      <c r="AR8" s="269">
        <v>6.0160068034900602</v>
      </c>
      <c r="AS8" s="294">
        <v>157.826086956522</v>
      </c>
      <c r="AT8" s="294">
        <v>39.456521739130402</v>
      </c>
      <c r="AU8" s="294">
        <v>4.5650723169921203</v>
      </c>
      <c r="AV8" s="295">
        <v>183.65217391304299</v>
      </c>
      <c r="AW8" s="295">
        <v>45.913043478260903</v>
      </c>
      <c r="AX8" s="295">
        <v>5.4812326452806204</v>
      </c>
    </row>
    <row r="9" spans="1:50" ht="14.5" x14ac:dyDescent="0.35">
      <c r="A9" s="275" t="s">
        <v>115</v>
      </c>
      <c r="B9" s="275">
        <v>28</v>
      </c>
      <c r="C9" s="275">
        <v>372</v>
      </c>
      <c r="D9" s="287">
        <v>42990</v>
      </c>
      <c r="E9" s="276" t="s">
        <v>141</v>
      </c>
      <c r="F9" s="279">
        <v>4</v>
      </c>
      <c r="G9" s="279">
        <v>56.774193548387103</v>
      </c>
      <c r="H9" s="279">
        <v>16.728110599078299</v>
      </c>
      <c r="I9" s="279">
        <v>2.92248055420318</v>
      </c>
      <c r="J9" t="s">
        <v>18</v>
      </c>
      <c r="K9" s="423"/>
      <c r="L9" s="431"/>
      <c r="M9" s="282" t="s">
        <v>180</v>
      </c>
      <c r="N9" s="253">
        <f>SUM(N7:N8)</f>
        <v>2849.1740869565228</v>
      </c>
      <c r="O9" s="253">
        <f t="shared" ref="O9:P9" si="3">SUM(O7:O8)</f>
        <v>712.29352173913082</v>
      </c>
      <c r="P9" s="253">
        <f t="shared" si="3"/>
        <v>85.035671970363325</v>
      </c>
      <c r="AJ9" s="419"/>
      <c r="AK9" s="419"/>
      <c r="AL9" s="259" t="s">
        <v>72</v>
      </c>
      <c r="AM9" s="268">
        <f>SUM(AM7:AM8)</f>
        <v>1711</v>
      </c>
      <c r="AN9" s="268">
        <f>SUM(AN7:AN8)</f>
        <v>428</v>
      </c>
      <c r="AO9" s="268">
        <f>SUM(AO7:AO8)</f>
        <v>56</v>
      </c>
      <c r="AP9" s="268">
        <f>SUM(AP7:AP8)</f>
        <v>3103.3974782608648</v>
      </c>
      <c r="AQ9" s="268">
        <f t="shared" ref="AQ9:AR9" si="4">SUM(AQ7:AQ8)</f>
        <v>775.84936956521733</v>
      </c>
      <c r="AR9" s="268">
        <f t="shared" si="4"/>
        <v>48.393449712603058</v>
      </c>
      <c r="AS9" s="294">
        <v>2740.4347826086919</v>
      </c>
      <c r="AT9" s="294">
        <v>685.10869565217342</v>
      </c>
      <c r="AU9" s="294">
        <v>79.266255685954022</v>
      </c>
      <c r="AV9" s="296">
        <f>SUM(AV7:AV8)</f>
        <v>2849.1740869565228</v>
      </c>
      <c r="AW9" s="296">
        <f t="shared" ref="AW9:AX9" si="5">SUM(AW7:AW8)</f>
        <v>712.29352173913082</v>
      </c>
      <c r="AX9" s="296">
        <f t="shared" si="5"/>
        <v>85.035671970363325</v>
      </c>
    </row>
    <row r="10" spans="1:50" ht="14.5" x14ac:dyDescent="0.35">
      <c r="A10" s="275" t="s">
        <v>42</v>
      </c>
      <c r="B10" s="275">
        <v>33</v>
      </c>
      <c r="C10" s="275">
        <v>368</v>
      </c>
      <c r="D10" s="287">
        <v>42991</v>
      </c>
      <c r="E10" s="276" t="s">
        <v>140</v>
      </c>
      <c r="F10" s="279">
        <v>185.77879999999999</v>
      </c>
      <c r="G10" s="279">
        <v>2665.5219130434798</v>
      </c>
      <c r="H10" s="279">
        <v>666.38047826086995</v>
      </c>
      <c r="I10" s="279">
        <v>79.554439325082697</v>
      </c>
      <c r="J10" t="s">
        <v>181</v>
      </c>
      <c r="K10" s="423" t="s">
        <v>186</v>
      </c>
      <c r="L10" s="429">
        <v>34</v>
      </c>
      <c r="M10" s="282" t="s">
        <v>6</v>
      </c>
      <c r="N10" s="280">
        <v>1932.1691914893599</v>
      </c>
      <c r="O10" s="280">
        <v>468.83517146433002</v>
      </c>
      <c r="P10" s="280">
        <v>146.98038374391501</v>
      </c>
      <c r="AJ10" s="419" t="s">
        <v>186</v>
      </c>
      <c r="AK10" s="419">
        <v>34</v>
      </c>
      <c r="AL10" s="259" t="s">
        <v>6</v>
      </c>
      <c r="AM10" s="268">
        <v>1855</v>
      </c>
      <c r="AN10" s="269">
        <v>450.14756195244098</v>
      </c>
      <c r="AO10" s="268">
        <v>101</v>
      </c>
      <c r="AP10" s="269">
        <v>1871.7512624113499</v>
      </c>
      <c r="AQ10" s="269">
        <v>454.17493867334201</v>
      </c>
      <c r="AR10" s="269">
        <v>122.534205105802</v>
      </c>
      <c r="AS10" s="294">
        <v>1427.38371631206</v>
      </c>
      <c r="AT10" s="294">
        <v>346.35046057571998</v>
      </c>
      <c r="AU10" s="294">
        <v>102.743046916908</v>
      </c>
      <c r="AV10" s="295">
        <v>1932.1691914893599</v>
      </c>
      <c r="AW10" s="295">
        <v>468.83517146433002</v>
      </c>
      <c r="AX10" s="295">
        <v>146.98038374391501</v>
      </c>
    </row>
    <row r="11" spans="1:50" ht="14.5" x14ac:dyDescent="0.35">
      <c r="A11" s="275" t="s">
        <v>42</v>
      </c>
      <c r="B11" s="275">
        <v>33</v>
      </c>
      <c r="C11" s="275">
        <v>368</v>
      </c>
      <c r="D11" s="287">
        <v>42991</v>
      </c>
      <c r="E11" s="276" t="s">
        <v>141</v>
      </c>
      <c r="F11" s="279">
        <v>12.8</v>
      </c>
      <c r="G11" s="279">
        <v>183.65217391304299</v>
      </c>
      <c r="H11" s="279">
        <v>45.913043478260903</v>
      </c>
      <c r="I11" s="279">
        <v>5.4812326452806204</v>
      </c>
      <c r="K11" s="423"/>
      <c r="L11" s="430"/>
      <c r="M11" s="282" t="s">
        <v>7</v>
      </c>
      <c r="N11" s="280">
        <v>725.71290780141896</v>
      </c>
      <c r="O11" s="280">
        <v>176.09210262828501</v>
      </c>
      <c r="P11" s="280">
        <v>55.205083564314698</v>
      </c>
      <c r="AJ11" s="419"/>
      <c r="AK11" s="419"/>
      <c r="AL11" s="259" t="s">
        <v>7</v>
      </c>
      <c r="AM11" s="268">
        <v>1450</v>
      </c>
      <c r="AN11" s="269">
        <v>351.82529411764699</v>
      </c>
      <c r="AO11" s="268">
        <v>79</v>
      </c>
      <c r="AP11" s="269">
        <v>795.19421276595699</v>
      </c>
      <c r="AQ11" s="269">
        <v>192.95153692115099</v>
      </c>
      <c r="AR11" s="269">
        <v>52.057392839945003</v>
      </c>
      <c r="AS11" s="294">
        <v>399.43262411347501</v>
      </c>
      <c r="AT11" s="294">
        <v>96.921151439299095</v>
      </c>
      <c r="AU11" s="294">
        <v>28.751151053808599</v>
      </c>
      <c r="AV11" s="295">
        <v>725.71290780141896</v>
      </c>
      <c r="AW11" s="295">
        <v>176.09210262828501</v>
      </c>
      <c r="AX11" s="295">
        <v>55.205083564314698</v>
      </c>
    </row>
    <row r="12" spans="1:50" ht="14.5" x14ac:dyDescent="0.35">
      <c r="A12" s="275" t="s">
        <v>136</v>
      </c>
      <c r="B12" s="275">
        <v>23</v>
      </c>
      <c r="C12" s="275">
        <v>342</v>
      </c>
      <c r="D12" s="287">
        <v>42991</v>
      </c>
      <c r="E12" s="276" t="s">
        <v>140</v>
      </c>
      <c r="F12" s="279">
        <v>100.4464</v>
      </c>
      <c r="G12" s="279">
        <v>1550.7514385964901</v>
      </c>
      <c r="H12" s="279">
        <v>556.247798627002</v>
      </c>
      <c r="I12" s="279">
        <v>107.278357928924</v>
      </c>
      <c r="K12" s="423"/>
      <c r="L12" s="431"/>
      <c r="M12" s="282" t="s">
        <v>180</v>
      </c>
      <c r="N12" s="253">
        <f>SUM(N10:N11)</f>
        <v>2657.882099290779</v>
      </c>
      <c r="O12" s="253">
        <f t="shared" ref="O12:P12" si="6">SUM(O10:O11)</f>
        <v>644.92727409261499</v>
      </c>
      <c r="P12" s="253">
        <f t="shared" si="6"/>
        <v>202.1854673082297</v>
      </c>
      <c r="AJ12" s="419"/>
      <c r="AK12" s="419"/>
      <c r="AL12" s="259" t="s">
        <v>72</v>
      </c>
      <c r="AM12" s="268">
        <f>SUM(AM10:AM11)</f>
        <v>3305</v>
      </c>
      <c r="AN12" s="268">
        <f>SUM(AN10:AN11)</f>
        <v>801.97285607008803</v>
      </c>
      <c r="AO12" s="268">
        <f>SUM(AO10:AO11)</f>
        <v>180</v>
      </c>
      <c r="AP12" s="268">
        <f>SUM(AP10:AP11)</f>
        <v>2666.9454751773069</v>
      </c>
      <c r="AQ12" s="268">
        <f t="shared" ref="AQ12:AR12" si="7">SUM(AQ10:AQ11)</f>
        <v>647.12647559449306</v>
      </c>
      <c r="AR12" s="268">
        <f t="shared" si="7"/>
        <v>174.591597945747</v>
      </c>
      <c r="AS12" s="294">
        <v>1826.8163404255349</v>
      </c>
      <c r="AT12" s="294">
        <v>443.27161201501906</v>
      </c>
      <c r="AU12" s="294">
        <v>131.49419797071658</v>
      </c>
      <c r="AV12" s="296">
        <f>SUM(AV10:AV11)</f>
        <v>2657.882099290779</v>
      </c>
      <c r="AW12" s="296">
        <f t="shared" ref="AW12:AX12" si="8">SUM(AW10:AW11)</f>
        <v>644.92727409261499</v>
      </c>
      <c r="AX12" s="296">
        <f t="shared" si="8"/>
        <v>202.1854673082297</v>
      </c>
    </row>
    <row r="13" spans="1:50" ht="14.5" x14ac:dyDescent="0.35">
      <c r="A13" s="275" t="s">
        <v>111</v>
      </c>
      <c r="B13" s="275">
        <v>34</v>
      </c>
      <c r="C13" s="275">
        <v>423</v>
      </c>
      <c r="D13" s="287">
        <v>42991</v>
      </c>
      <c r="E13" s="276" t="s">
        <v>140</v>
      </c>
      <c r="F13" s="279">
        <v>154.79310000000001</v>
      </c>
      <c r="G13" s="279">
        <v>1932.1691914893599</v>
      </c>
      <c r="H13" s="279">
        <v>468.83517146433002</v>
      </c>
      <c r="I13" s="279">
        <v>146.98038374391501</v>
      </c>
      <c r="K13" s="420" t="s">
        <v>46</v>
      </c>
      <c r="L13" s="254">
        <v>28</v>
      </c>
      <c r="M13" s="282" t="s">
        <v>6</v>
      </c>
      <c r="N13" s="280">
        <v>2364.0816774193499</v>
      </c>
      <c r="O13" s="280">
        <v>696.55977995391697</v>
      </c>
      <c r="P13" s="280">
        <v>121.692309463062</v>
      </c>
      <c r="AJ13" s="419" t="s">
        <v>86</v>
      </c>
      <c r="AK13" s="419">
        <v>32</v>
      </c>
      <c r="AL13" s="259" t="s">
        <v>6</v>
      </c>
      <c r="AM13" s="268">
        <v>2962</v>
      </c>
      <c r="AN13" s="268">
        <v>764</v>
      </c>
      <c r="AO13" s="268">
        <v>68</v>
      </c>
      <c r="AP13" s="269">
        <v>1837.4304217687099</v>
      </c>
      <c r="AQ13" s="269">
        <v>473.71253061224502</v>
      </c>
      <c r="AR13" s="269">
        <v>95.389611572457099</v>
      </c>
      <c r="AS13" s="294">
        <v>1125.9737687074801</v>
      </c>
      <c r="AT13" s="294">
        <v>290.29011224489801</v>
      </c>
      <c r="AU13" s="294">
        <v>77.034270248855293</v>
      </c>
      <c r="AV13" s="296"/>
      <c r="AW13" s="296"/>
      <c r="AX13" s="296"/>
    </row>
    <row r="14" spans="1:50" ht="14.5" x14ac:dyDescent="0.35">
      <c r="A14" s="275" t="s">
        <v>111</v>
      </c>
      <c r="B14" s="275">
        <v>34</v>
      </c>
      <c r="C14" s="275">
        <v>423</v>
      </c>
      <c r="D14" s="287">
        <v>42991</v>
      </c>
      <c r="E14" s="276" t="s">
        <v>141</v>
      </c>
      <c r="F14" s="279">
        <v>58.139499999999998</v>
      </c>
      <c r="G14" s="279">
        <v>725.71290780141896</v>
      </c>
      <c r="H14" s="279">
        <v>176.09210262828501</v>
      </c>
      <c r="I14" s="279">
        <v>55.205083564314698</v>
      </c>
      <c r="K14" s="421"/>
      <c r="L14" s="255"/>
      <c r="M14" s="282" t="s">
        <v>7</v>
      </c>
      <c r="N14" s="280">
        <v>56.774193548387103</v>
      </c>
      <c r="O14" s="280">
        <v>16.728110599078299</v>
      </c>
      <c r="P14" s="280">
        <v>2.92248055420318</v>
      </c>
      <c r="AJ14" s="419"/>
      <c r="AK14" s="419"/>
      <c r="AL14" s="259" t="s">
        <v>7</v>
      </c>
      <c r="AM14" s="268">
        <v>1051</v>
      </c>
      <c r="AN14" s="268">
        <v>271</v>
      </c>
      <c r="AO14" s="268">
        <v>24</v>
      </c>
      <c r="AP14" s="269">
        <v>528</v>
      </c>
      <c r="AQ14" s="269">
        <v>136.125</v>
      </c>
      <c r="AR14" s="269">
        <v>27.4109508112832</v>
      </c>
      <c r="AS14" s="294">
        <v>263.40136054421799</v>
      </c>
      <c r="AT14" s="294">
        <v>67.908163265306101</v>
      </c>
      <c r="AU14" s="294">
        <v>18.020785346866099</v>
      </c>
      <c r="AV14" s="296"/>
      <c r="AW14" s="296"/>
      <c r="AX14" s="296"/>
    </row>
    <row r="15" spans="1:50" ht="14.5" x14ac:dyDescent="0.35">
      <c r="A15" s="275" t="s">
        <v>173</v>
      </c>
      <c r="B15" s="275">
        <v>30</v>
      </c>
      <c r="C15" s="275">
        <v>476</v>
      </c>
      <c r="D15" s="287">
        <v>42992</v>
      </c>
      <c r="E15" s="276" t="s">
        <v>140</v>
      </c>
      <c r="F15" s="279">
        <v>195.02799999999999</v>
      </c>
      <c r="G15" s="279">
        <v>2163.33579831933</v>
      </c>
      <c r="H15" s="279">
        <v>594.91734453781498</v>
      </c>
      <c r="I15" s="279">
        <v>144.08427529637001</v>
      </c>
      <c r="K15" s="422"/>
      <c r="L15" s="256"/>
      <c r="M15" s="282" t="s">
        <v>180</v>
      </c>
      <c r="N15" s="253">
        <f>SUM(N13:N14)</f>
        <v>2420.8558709677372</v>
      </c>
      <c r="O15" s="253">
        <f t="shared" ref="O15:P15" si="9">SUM(O13:O14)</f>
        <v>713.28789055299524</v>
      </c>
      <c r="P15" s="253">
        <f t="shared" si="9"/>
        <v>124.61479001726518</v>
      </c>
      <c r="AJ15" s="419"/>
      <c r="AK15" s="419"/>
      <c r="AL15" s="259" t="s">
        <v>72</v>
      </c>
      <c r="AM15" s="268">
        <f>SUM(AM13:AM14)</f>
        <v>4013</v>
      </c>
      <c r="AN15" s="268">
        <f>SUM(AN13:AN14)</f>
        <v>1035</v>
      </c>
      <c r="AO15" s="268">
        <f>SUM(AO13:AO14)</f>
        <v>92</v>
      </c>
      <c r="AP15" s="268">
        <f>SUM(AP13:AP14)</f>
        <v>2365.4304217687099</v>
      </c>
      <c r="AQ15" s="268">
        <f t="shared" ref="AQ15:AR15" si="10">SUM(AQ13:AQ14)</f>
        <v>609.83753061224502</v>
      </c>
      <c r="AR15" s="268">
        <f t="shared" si="10"/>
        <v>122.8005623837403</v>
      </c>
      <c r="AS15" s="294">
        <v>1389.3751292516981</v>
      </c>
      <c r="AT15" s="294">
        <v>358.1982755102041</v>
      </c>
      <c r="AU15" s="294">
        <v>95.055055595721399</v>
      </c>
      <c r="AV15" s="296"/>
      <c r="AW15" s="296"/>
      <c r="AX15" s="296"/>
    </row>
    <row r="16" spans="1:50" ht="14.5" x14ac:dyDescent="0.35">
      <c r="A16" s="275" t="s">
        <v>173</v>
      </c>
      <c r="B16" s="275">
        <v>30</v>
      </c>
      <c r="C16" s="275">
        <v>476</v>
      </c>
      <c r="D16" s="287">
        <v>42992</v>
      </c>
      <c r="E16" s="276" t="s">
        <v>141</v>
      </c>
      <c r="F16" s="279">
        <v>16</v>
      </c>
      <c r="G16" s="279">
        <v>177.47899159663899</v>
      </c>
      <c r="H16" s="279">
        <v>48.806722689075599</v>
      </c>
      <c r="I16" s="279">
        <v>11.8206021942589</v>
      </c>
      <c r="K16" s="420" t="s">
        <v>87</v>
      </c>
      <c r="L16" s="254">
        <v>29</v>
      </c>
      <c r="M16" s="282" t="s">
        <v>6</v>
      </c>
      <c r="N16" s="280">
        <v>1362.5529287168999</v>
      </c>
      <c r="O16" s="280">
        <v>387.622815928085</v>
      </c>
      <c r="P16" s="280">
        <v>94.7268446305917</v>
      </c>
      <c r="AJ16" s="419" t="s">
        <v>46</v>
      </c>
      <c r="AK16" s="419">
        <v>28</v>
      </c>
      <c r="AL16" s="259" t="s">
        <v>6</v>
      </c>
      <c r="AM16" s="268">
        <v>1938</v>
      </c>
      <c r="AN16" s="268">
        <v>571</v>
      </c>
      <c r="AO16" s="268">
        <v>83</v>
      </c>
      <c r="AP16" s="269">
        <v>2261.8895483871001</v>
      </c>
      <c r="AQ16" s="269">
        <v>666.44959907834095</v>
      </c>
      <c r="AR16" s="269">
        <v>83.660154942222306</v>
      </c>
      <c r="AS16" s="294">
        <v>909.33380645161299</v>
      </c>
      <c r="AT16" s="294">
        <v>267.92871082949301</v>
      </c>
      <c r="AU16" s="294">
        <v>53.752130743939702</v>
      </c>
      <c r="AV16" s="295">
        <v>2364.0816774193499</v>
      </c>
      <c r="AW16" s="295">
        <v>696.55977995391697</v>
      </c>
      <c r="AX16" s="295">
        <v>121.692309463062</v>
      </c>
    </row>
    <row r="17" spans="1:50" ht="14.5" x14ac:dyDescent="0.35">
      <c r="K17" s="421"/>
      <c r="L17" s="255"/>
      <c r="M17" s="282" t="s">
        <v>7</v>
      </c>
      <c r="N17" s="280">
        <v>175.64118940936899</v>
      </c>
      <c r="O17" s="280">
        <v>49.966890090596301</v>
      </c>
      <c r="P17" s="280">
        <v>12.210854572512901</v>
      </c>
      <c r="AJ17" s="419"/>
      <c r="AK17" s="419"/>
      <c r="AL17" s="259" t="s">
        <v>7</v>
      </c>
      <c r="AM17" s="268">
        <v>128</v>
      </c>
      <c r="AN17" s="268">
        <v>38</v>
      </c>
      <c r="AO17" s="268">
        <v>5</v>
      </c>
      <c r="AP17" s="269">
        <v>118.279096774194</v>
      </c>
      <c r="AQ17" s="269">
        <v>34.850091013824901</v>
      </c>
      <c r="AR17" s="269">
        <v>4.37477045225803</v>
      </c>
      <c r="AS17" s="294">
        <v>56.774193548387103</v>
      </c>
      <c r="AT17" s="294">
        <v>16.728110599078299</v>
      </c>
      <c r="AU17" s="294">
        <v>3.3560105792206998</v>
      </c>
      <c r="AV17" s="295">
        <v>56.774193548387103</v>
      </c>
      <c r="AW17" s="295">
        <v>16.728110599078299</v>
      </c>
      <c r="AX17" s="295">
        <v>2.92248055420318</v>
      </c>
    </row>
    <row r="18" spans="1:50" ht="28" x14ac:dyDescent="0.3">
      <c r="A18" s="291" t="s">
        <v>79</v>
      </c>
      <c r="B18" s="292" t="s">
        <v>175</v>
      </c>
      <c r="C18" s="293" t="s">
        <v>192</v>
      </c>
      <c r="D18" s="293" t="s">
        <v>196</v>
      </c>
      <c r="K18" s="422"/>
      <c r="L18" s="256"/>
      <c r="M18" s="282" t="s">
        <v>180</v>
      </c>
      <c r="N18" s="253">
        <f>SUM(N16:N17)</f>
        <v>1538.1941181262689</v>
      </c>
      <c r="O18" s="253">
        <f t="shared" ref="O18:P18" si="11">SUM(O16:O17)</f>
        <v>437.58970601868128</v>
      </c>
      <c r="P18" s="253">
        <f t="shared" si="11"/>
        <v>106.9376992031046</v>
      </c>
      <c r="AJ18" s="419"/>
      <c r="AK18" s="419"/>
      <c r="AL18" s="259" t="s">
        <v>72</v>
      </c>
      <c r="AM18" s="268">
        <f>SUM(AM16:AM17)</f>
        <v>2066</v>
      </c>
      <c r="AN18" s="268">
        <f>SUM(AN16:AN17)</f>
        <v>609</v>
      </c>
      <c r="AO18" s="268">
        <f>SUM(AO16:AO17)</f>
        <v>88</v>
      </c>
      <c r="AP18" s="268">
        <f>SUM(AP16:AP17)</f>
        <v>2380.1686451612941</v>
      </c>
      <c r="AQ18" s="268">
        <f t="shared" ref="AQ18:AR18" si="12">SUM(AQ16:AQ17)</f>
        <v>701.29969009216586</v>
      </c>
      <c r="AR18" s="268">
        <f t="shared" si="12"/>
        <v>88.034925394480339</v>
      </c>
      <c r="AS18" s="294">
        <v>966.10800000000006</v>
      </c>
      <c r="AT18" s="294">
        <v>284.65682142857133</v>
      </c>
      <c r="AU18" s="294">
        <v>57.108141323160403</v>
      </c>
      <c r="AV18" s="296">
        <f>SUM(AV16:AV17)</f>
        <v>2420.8558709677372</v>
      </c>
      <c r="AW18" s="296">
        <f t="shared" ref="AW18:AX18" si="13">SUM(AW16:AW17)</f>
        <v>713.28789055299524</v>
      </c>
      <c r="AX18" s="296">
        <f t="shared" si="13"/>
        <v>124.61479001726518</v>
      </c>
    </row>
    <row r="19" spans="1:50" ht="14.5" x14ac:dyDescent="0.35">
      <c r="A19" s="289" t="s">
        <v>194</v>
      </c>
      <c r="B19" s="289">
        <v>23</v>
      </c>
      <c r="C19" s="289">
        <v>342</v>
      </c>
      <c r="D19" s="290">
        <v>42991</v>
      </c>
      <c r="K19" s="420" t="s">
        <v>18</v>
      </c>
      <c r="L19" s="254">
        <v>30</v>
      </c>
      <c r="M19" s="282" t="s">
        <v>6</v>
      </c>
      <c r="N19" s="280">
        <v>2129.9854574257402</v>
      </c>
      <c r="O19" s="280">
        <v>702.895200950495</v>
      </c>
      <c r="P19" s="280">
        <v>202.89989235247</v>
      </c>
      <c r="AJ19" s="419" t="s">
        <v>187</v>
      </c>
      <c r="AK19" s="419">
        <v>29</v>
      </c>
      <c r="AL19" s="259" t="s">
        <v>6</v>
      </c>
      <c r="AM19" s="268">
        <v>1631</v>
      </c>
      <c r="AN19" s="268">
        <v>464</v>
      </c>
      <c r="AO19" s="268">
        <v>127</v>
      </c>
      <c r="AP19" s="297"/>
      <c r="AQ19" s="297"/>
      <c r="AR19" s="297"/>
      <c r="AS19" s="294">
        <v>1293.0881303462299</v>
      </c>
      <c r="AT19" s="294">
        <v>367.86127846056598</v>
      </c>
      <c r="AU19" s="294">
        <v>94.473612085794997</v>
      </c>
      <c r="AV19" s="295">
        <v>1362.5529287168999</v>
      </c>
      <c r="AW19" s="295">
        <v>387.622815928085</v>
      </c>
      <c r="AX19" s="295">
        <v>94.7268446305917</v>
      </c>
    </row>
    <row r="20" spans="1:50" ht="14.5" x14ac:dyDescent="0.35">
      <c r="A20" s="289" t="s">
        <v>40</v>
      </c>
      <c r="B20" s="289">
        <v>33</v>
      </c>
      <c r="C20" s="289">
        <v>368</v>
      </c>
      <c r="D20" s="290">
        <v>42991</v>
      </c>
      <c r="K20" s="421"/>
      <c r="L20" s="255"/>
      <c r="M20" s="282" t="s">
        <v>7</v>
      </c>
      <c r="N20" s="280">
        <v>150.55841584158401</v>
      </c>
      <c r="O20" s="280">
        <v>49.684277227722802</v>
      </c>
      <c r="P20" s="280">
        <v>14.342016402279</v>
      </c>
      <c r="AJ20" s="419"/>
      <c r="AK20" s="419"/>
      <c r="AL20" s="259" t="s">
        <v>7</v>
      </c>
      <c r="AM20" s="268">
        <v>387</v>
      </c>
      <c r="AN20" s="268">
        <v>110</v>
      </c>
      <c r="AO20" s="268">
        <v>80</v>
      </c>
      <c r="AP20" s="297"/>
      <c r="AQ20" s="297"/>
      <c r="AR20" s="297"/>
      <c r="AS20" s="294">
        <v>86.028513238289193</v>
      </c>
      <c r="AT20" s="294">
        <v>24.473628766065001</v>
      </c>
      <c r="AU20" s="294">
        <v>6.2852826479937196</v>
      </c>
      <c r="AV20" s="295">
        <v>175.64118940936899</v>
      </c>
      <c r="AW20" s="295">
        <v>49.966890090596301</v>
      </c>
      <c r="AX20" s="295">
        <v>12.210854572512901</v>
      </c>
    </row>
    <row r="21" spans="1:50" ht="14" x14ac:dyDescent="0.3">
      <c r="A21" s="289" t="s">
        <v>41</v>
      </c>
      <c r="B21" s="289">
        <v>34</v>
      </c>
      <c r="C21" s="289">
        <v>423</v>
      </c>
      <c r="D21" s="290">
        <v>42991</v>
      </c>
      <c r="K21" s="422"/>
      <c r="L21" s="256"/>
      <c r="M21" s="282" t="s">
        <v>180</v>
      </c>
      <c r="N21" s="253">
        <f>SUM(N19:N20)</f>
        <v>2280.5438732673242</v>
      </c>
      <c r="O21" s="253">
        <f t="shared" ref="O21:P21" si="14">SUM(O19:O20)</f>
        <v>752.57947817821776</v>
      </c>
      <c r="P21" s="253">
        <f t="shared" si="14"/>
        <v>217.24190875474901</v>
      </c>
      <c r="AJ21" s="419"/>
      <c r="AK21" s="419"/>
      <c r="AL21" s="259" t="s">
        <v>72</v>
      </c>
      <c r="AM21" s="268">
        <f>SUM(AM19:AM20)</f>
        <v>2018</v>
      </c>
      <c r="AN21" s="268">
        <f>SUM(AN19:AN20)</f>
        <v>574</v>
      </c>
      <c r="AO21" s="268">
        <f>SUM(AO19:AO20)</f>
        <v>207</v>
      </c>
      <c r="AP21" s="297"/>
      <c r="AQ21" s="297"/>
      <c r="AR21" s="297"/>
      <c r="AS21" s="294">
        <v>1379.1166435845191</v>
      </c>
      <c r="AT21" s="294">
        <v>392.334907226631</v>
      </c>
      <c r="AU21" s="294">
        <v>100.75889473378872</v>
      </c>
      <c r="AV21" s="296">
        <f>SUM(AV19:AV20)</f>
        <v>1538.1941181262689</v>
      </c>
      <c r="AW21" s="296">
        <f t="shared" ref="AW21:AX21" si="15">SUM(AW19:AW20)</f>
        <v>437.58970601868128</v>
      </c>
      <c r="AX21" s="296">
        <f t="shared" si="15"/>
        <v>106.9376992031046</v>
      </c>
    </row>
    <row r="22" spans="1:50" ht="14.5" x14ac:dyDescent="0.35">
      <c r="A22" s="289" t="s">
        <v>195</v>
      </c>
      <c r="B22" s="289">
        <v>28</v>
      </c>
      <c r="C22" s="289">
        <v>372</v>
      </c>
      <c r="D22" s="290">
        <v>42990</v>
      </c>
      <c r="K22" s="423" t="s">
        <v>181</v>
      </c>
      <c r="L22" s="429">
        <v>30</v>
      </c>
      <c r="M22" s="282" t="s">
        <v>6</v>
      </c>
      <c r="N22" s="280">
        <v>2163.33579831933</v>
      </c>
      <c r="O22" s="280">
        <v>594.91734453781498</v>
      </c>
      <c r="P22" s="280">
        <v>144.08427529637001</v>
      </c>
      <c r="AJ22" s="419" t="s">
        <v>18</v>
      </c>
      <c r="AK22" s="419">
        <v>25</v>
      </c>
      <c r="AL22" s="259" t="s">
        <v>6</v>
      </c>
      <c r="AM22" s="268">
        <v>1820</v>
      </c>
      <c r="AN22" s="268">
        <v>601</v>
      </c>
      <c r="AO22" s="268">
        <v>127</v>
      </c>
      <c r="AP22" s="269">
        <v>1714.3710415841599</v>
      </c>
      <c r="AQ22" s="269">
        <v>565.74244372277201</v>
      </c>
      <c r="AR22" s="269">
        <v>137.82975893405799</v>
      </c>
      <c r="AS22" s="294"/>
      <c r="AT22" s="294"/>
      <c r="AU22" s="294"/>
      <c r="AV22" s="295">
        <v>2129.9854574257402</v>
      </c>
      <c r="AW22" s="295">
        <v>702.895200950495</v>
      </c>
      <c r="AX22" s="295">
        <v>202.89989235247</v>
      </c>
    </row>
    <row r="23" spans="1:50" ht="14.5" x14ac:dyDescent="0.35">
      <c r="A23" s="289" t="s">
        <v>113</v>
      </c>
      <c r="B23" s="289">
        <v>29</v>
      </c>
      <c r="C23" s="289">
        <v>491</v>
      </c>
      <c r="D23" s="290">
        <v>42989</v>
      </c>
      <c r="K23" s="423"/>
      <c r="L23" s="430"/>
      <c r="M23" s="282" t="s">
        <v>7</v>
      </c>
      <c r="N23" s="280">
        <v>177.47899159663899</v>
      </c>
      <c r="O23" s="280">
        <v>48.806722689075599</v>
      </c>
      <c r="P23" s="280">
        <v>11.8206021942589</v>
      </c>
      <c r="AJ23" s="419"/>
      <c r="AK23" s="419"/>
      <c r="AL23" s="259" t="s">
        <v>7</v>
      </c>
      <c r="AM23" s="268">
        <v>311</v>
      </c>
      <c r="AN23" s="268">
        <v>103</v>
      </c>
      <c r="AO23" s="268">
        <v>22</v>
      </c>
      <c r="AP23" s="269">
        <v>178.43995247524799</v>
      </c>
      <c r="AQ23" s="269">
        <v>58.885184316831698</v>
      </c>
      <c r="AR23" s="269">
        <v>14.345981725835699</v>
      </c>
      <c r="AS23" s="294"/>
      <c r="AT23" s="294"/>
      <c r="AU23" s="294"/>
      <c r="AV23" s="295">
        <v>150.55841584158401</v>
      </c>
      <c r="AW23" s="295">
        <v>49.684277227722802</v>
      </c>
      <c r="AX23" s="295">
        <v>14.342016402279</v>
      </c>
    </row>
    <row r="24" spans="1:50" ht="14" x14ac:dyDescent="0.3">
      <c r="A24" s="289" t="s">
        <v>112</v>
      </c>
      <c r="B24" s="289">
        <v>25</v>
      </c>
      <c r="C24" s="289">
        <v>505</v>
      </c>
      <c r="D24" s="290">
        <v>42989</v>
      </c>
      <c r="K24" s="423"/>
      <c r="L24" s="431"/>
      <c r="M24" s="282" t="s">
        <v>180</v>
      </c>
      <c r="N24" s="253">
        <f>SUM(N22:N23)</f>
        <v>2340.814789915969</v>
      </c>
      <c r="O24" s="253">
        <f t="shared" ref="O24:P24" si="16">SUM(O22:O23)</f>
        <v>643.72406722689061</v>
      </c>
      <c r="P24" s="253">
        <f t="shared" si="16"/>
        <v>155.90487749062891</v>
      </c>
      <c r="AJ24" s="419"/>
      <c r="AK24" s="419"/>
      <c r="AL24" s="259" t="s">
        <v>72</v>
      </c>
      <c r="AM24" s="268">
        <f>SUM(AM22:AM23)</f>
        <v>2131</v>
      </c>
      <c r="AN24" s="268">
        <f>SUM(AN22:AN23)</f>
        <v>704</v>
      </c>
      <c r="AO24" s="268">
        <f>SUM(AO22:AO23)</f>
        <v>149</v>
      </c>
      <c r="AP24" s="268">
        <f>SUM(AP22:AP23)</f>
        <v>1892.8109940594079</v>
      </c>
      <c r="AQ24" s="268">
        <f t="shared" ref="AQ24:AR24" si="17">SUM(AQ22:AQ23)</f>
        <v>624.62762803960368</v>
      </c>
      <c r="AR24" s="268">
        <f t="shared" si="17"/>
        <v>152.17574065989368</v>
      </c>
      <c r="AS24" s="294"/>
      <c r="AT24" s="294"/>
      <c r="AU24" s="294"/>
      <c r="AV24" s="296">
        <f>SUM(AV22:AV23)</f>
        <v>2280.5438732673242</v>
      </c>
      <c r="AW24" s="296">
        <f t="shared" ref="AW24:AX24" si="18">SUM(AW22:AW23)</f>
        <v>752.57947817821776</v>
      </c>
      <c r="AX24" s="296">
        <f t="shared" si="18"/>
        <v>217.24190875474901</v>
      </c>
    </row>
    <row r="25" spans="1:50" ht="14" x14ac:dyDescent="0.3">
      <c r="A25" s="289" t="s">
        <v>173</v>
      </c>
      <c r="B25" s="289">
        <v>30</v>
      </c>
      <c r="C25" s="289">
        <v>476</v>
      </c>
      <c r="D25" s="290">
        <v>42992</v>
      </c>
      <c r="K25" s="435" t="s">
        <v>185</v>
      </c>
      <c r="L25" s="435"/>
      <c r="M25" s="435"/>
      <c r="N25" s="435"/>
      <c r="O25" s="435"/>
      <c r="P25" s="435"/>
      <c r="AJ25" s="419" t="s">
        <v>88</v>
      </c>
      <c r="AK25" s="420">
        <v>30</v>
      </c>
      <c r="AL25" s="259" t="s">
        <v>6</v>
      </c>
      <c r="AM25" s="259"/>
      <c r="AN25" s="259"/>
      <c r="AO25" s="259"/>
      <c r="AP25" s="269">
        <v>2046.85300840336</v>
      </c>
      <c r="AQ25" s="269">
        <v>562.88457731092399</v>
      </c>
      <c r="AR25" s="269">
        <v>130.27136241133999</v>
      </c>
      <c r="AS25" s="294">
        <v>1352.82806722689</v>
      </c>
      <c r="AT25" s="294">
        <v>372.02771848739502</v>
      </c>
      <c r="AU25" s="294">
        <v>98.6463341818733</v>
      </c>
      <c r="AV25" s="295">
        <v>2163.33579831933</v>
      </c>
      <c r="AW25" s="295">
        <v>594.91734453781498</v>
      </c>
      <c r="AX25" s="295">
        <v>144.08427529637001</v>
      </c>
    </row>
    <row r="26" spans="1:50" ht="14" x14ac:dyDescent="0.3">
      <c r="AJ26" s="419"/>
      <c r="AK26" s="421"/>
      <c r="AL26" s="259" t="s">
        <v>7</v>
      </c>
      <c r="AM26" s="259"/>
      <c r="AN26" s="259"/>
      <c r="AO26" s="259"/>
      <c r="AP26" s="269">
        <v>156.21811764705899</v>
      </c>
      <c r="AQ26" s="269">
        <v>42.959982352941203</v>
      </c>
      <c r="AR26" s="269">
        <v>9.9424565103929101</v>
      </c>
      <c r="AS26" s="294">
        <v>90.588605042016795</v>
      </c>
      <c r="AT26" s="294">
        <v>24.9118663865546</v>
      </c>
      <c r="AU26" s="294">
        <v>6.6055946225025899</v>
      </c>
      <c r="AV26" s="295">
        <v>177.47899159663899</v>
      </c>
      <c r="AW26" s="295">
        <v>48.806722689075599</v>
      </c>
      <c r="AX26" s="295">
        <v>11.8206021942589</v>
      </c>
    </row>
    <row r="27" spans="1:50" ht="13" x14ac:dyDescent="0.3">
      <c r="V27">
        <v>2014</v>
      </c>
      <c r="W27">
        <v>2015</v>
      </c>
      <c r="X27">
        <v>2016</v>
      </c>
      <c r="Y27">
        <v>2017</v>
      </c>
      <c r="Z27">
        <v>2019</v>
      </c>
      <c r="AJ27" s="419"/>
      <c r="AK27" s="422"/>
      <c r="AL27" s="259" t="s">
        <v>72</v>
      </c>
      <c r="AM27" s="259"/>
      <c r="AN27" s="259"/>
      <c r="AO27" s="259"/>
      <c r="AP27" s="268">
        <f>SUM(AP25:AP26)</f>
        <v>2203.071126050419</v>
      </c>
      <c r="AQ27" s="268">
        <f t="shared" ref="AQ27:AR27" si="19">SUM(AQ25:AQ26)</f>
        <v>605.8445596638652</v>
      </c>
      <c r="AR27" s="268">
        <f t="shared" si="19"/>
        <v>140.21381892173289</v>
      </c>
      <c r="AS27" s="294">
        <v>1443.4166722689067</v>
      </c>
      <c r="AT27" s="294">
        <v>396.93958487394963</v>
      </c>
      <c r="AU27" s="294">
        <v>105.25192880437589</v>
      </c>
      <c r="AV27" s="296">
        <f>SUM(AV25:AV26)</f>
        <v>2340.814789915969</v>
      </c>
      <c r="AW27" s="296">
        <f t="shared" ref="AW27:AX27" si="20">SUM(AW25:AW26)</f>
        <v>643.72406722689061</v>
      </c>
      <c r="AX27" s="296">
        <f t="shared" si="20"/>
        <v>155.90487749062891</v>
      </c>
    </row>
    <row r="29" spans="1:50" ht="13" x14ac:dyDescent="0.3">
      <c r="K29" s="419" t="s">
        <v>79</v>
      </c>
      <c r="L29" s="424" t="s">
        <v>174</v>
      </c>
      <c r="M29" s="425" t="s">
        <v>81</v>
      </c>
      <c r="N29" s="423">
        <v>2014</v>
      </c>
      <c r="O29" s="427"/>
      <c r="P29" s="428"/>
      <c r="Q29" s="419">
        <v>2015</v>
      </c>
      <c r="R29" s="419"/>
      <c r="S29" s="419"/>
      <c r="T29" s="418">
        <v>2016</v>
      </c>
      <c r="U29" s="418"/>
      <c r="V29" s="418"/>
      <c r="W29" s="434">
        <v>2017</v>
      </c>
      <c r="X29" s="434"/>
      <c r="Y29" s="434"/>
    </row>
    <row r="30" spans="1:50" ht="26" x14ac:dyDescent="0.25">
      <c r="K30" s="418"/>
      <c r="L30" s="418"/>
      <c r="M30" s="426"/>
      <c r="N30" s="258" t="s">
        <v>142</v>
      </c>
      <c r="O30" s="258" t="s">
        <v>130</v>
      </c>
      <c r="P30" s="258" t="s">
        <v>131</v>
      </c>
      <c r="Q30" s="258" t="s">
        <v>142</v>
      </c>
      <c r="R30" s="258" t="s">
        <v>130</v>
      </c>
      <c r="S30" s="258" t="s">
        <v>131</v>
      </c>
      <c r="T30" s="258" t="s">
        <v>142</v>
      </c>
      <c r="U30" s="258" t="s">
        <v>130</v>
      </c>
      <c r="V30" s="258" t="s">
        <v>131</v>
      </c>
      <c r="W30" s="258" t="s">
        <v>142</v>
      </c>
      <c r="X30" s="258" t="s">
        <v>130</v>
      </c>
      <c r="Y30" s="258" t="s">
        <v>131</v>
      </c>
    </row>
    <row r="31" spans="1:50" ht="14" x14ac:dyDescent="0.3">
      <c r="K31" s="419" t="s">
        <v>132</v>
      </c>
      <c r="L31" s="419">
        <v>23</v>
      </c>
      <c r="M31" s="259" t="s">
        <v>6</v>
      </c>
      <c r="N31" s="265">
        <v>354</v>
      </c>
      <c r="O31" s="265">
        <v>988</v>
      </c>
      <c r="P31" s="265">
        <v>70</v>
      </c>
      <c r="Q31" s="266">
        <v>3438.14764912281</v>
      </c>
      <c r="R31" s="266">
        <v>1233.24861327231</v>
      </c>
      <c r="S31" s="266">
        <v>169.84420323002399</v>
      </c>
      <c r="T31" s="262">
        <v>1543.02442105263</v>
      </c>
      <c r="U31" s="262">
        <v>553.47615102974805</v>
      </c>
      <c r="V31" s="262">
        <v>83.399813660059706</v>
      </c>
      <c r="W31" s="284">
        <v>1550.7514385964901</v>
      </c>
      <c r="X31" s="284">
        <v>556.247798627002</v>
      </c>
      <c r="Y31" s="284">
        <v>107.278357928924</v>
      </c>
    </row>
    <row r="32" spans="1:50" ht="14" x14ac:dyDescent="0.3">
      <c r="K32" s="419"/>
      <c r="L32" s="419"/>
      <c r="M32" s="259" t="s">
        <v>7</v>
      </c>
      <c r="N32" s="265">
        <v>138</v>
      </c>
      <c r="O32" s="265">
        <v>385</v>
      </c>
      <c r="P32" s="265">
        <v>27</v>
      </c>
      <c r="Q32" s="266">
        <v>141.15354385964901</v>
      </c>
      <c r="R32" s="266">
        <v>50.631162471395903</v>
      </c>
      <c r="S32" s="266">
        <v>6.9729731345461596</v>
      </c>
      <c r="T32" s="262">
        <v>15.4385964912281</v>
      </c>
      <c r="U32" s="262">
        <v>5.5377574370709404</v>
      </c>
      <c r="V32" s="262">
        <v>0.83444957382003304</v>
      </c>
      <c r="W32" s="283">
        <v>0</v>
      </c>
      <c r="X32" s="283">
        <v>0</v>
      </c>
      <c r="Y32" s="283">
        <v>0</v>
      </c>
    </row>
    <row r="33" spans="11:25" ht="13" x14ac:dyDescent="0.3">
      <c r="K33" s="419"/>
      <c r="L33" s="419"/>
      <c r="M33" s="259" t="s">
        <v>72</v>
      </c>
      <c r="N33" s="265">
        <f>SUM(N31:N32)</f>
        <v>492</v>
      </c>
      <c r="O33" s="265">
        <f>SUM(O31:O32)</f>
        <v>1373</v>
      </c>
      <c r="P33" s="265">
        <f>SUM(P31:P32)</f>
        <v>97</v>
      </c>
      <c r="Q33" s="267">
        <f>SUM(Q31:Q32)</f>
        <v>3579.3011929824588</v>
      </c>
      <c r="R33" s="267">
        <f t="shared" ref="R33:S33" si="21">SUM(R31:R32)</f>
        <v>1283.879775743706</v>
      </c>
      <c r="S33" s="267">
        <f t="shared" si="21"/>
        <v>176.81717636457014</v>
      </c>
      <c r="T33" s="262">
        <v>1558.4630175438581</v>
      </c>
      <c r="U33" s="262">
        <v>559.01390846681898</v>
      </c>
      <c r="V33" s="262">
        <v>84.234263233879744</v>
      </c>
      <c r="W33" s="283">
        <f>SUM(W31:W32)</f>
        <v>1550.7514385964901</v>
      </c>
      <c r="X33" s="283">
        <f t="shared" ref="X33" si="22">SUM(X31:X32)</f>
        <v>556.247798627002</v>
      </c>
      <c r="Y33" s="283">
        <f t="shared" ref="Y33" si="23">SUM(Y31:Y32)</f>
        <v>107.278357928924</v>
      </c>
    </row>
    <row r="34" spans="11:25" ht="14" x14ac:dyDescent="0.3">
      <c r="K34" s="419" t="s">
        <v>42</v>
      </c>
      <c r="L34" s="419">
        <v>33</v>
      </c>
      <c r="M34" s="259" t="s">
        <v>6</v>
      </c>
      <c r="N34" s="268">
        <v>1284</v>
      </c>
      <c r="O34" s="268">
        <v>321</v>
      </c>
      <c r="P34" s="268">
        <v>42</v>
      </c>
      <c r="Q34" s="266">
        <v>2717.6002173912998</v>
      </c>
      <c r="R34" s="266">
        <v>679.40005434782597</v>
      </c>
      <c r="S34" s="266">
        <v>42.377442909113</v>
      </c>
      <c r="T34" s="262">
        <v>2582.6086956521699</v>
      </c>
      <c r="U34" s="262">
        <v>645.65217391304304</v>
      </c>
      <c r="V34" s="262">
        <v>74.701183368961907</v>
      </c>
      <c r="W34" s="284">
        <v>2665.5219130434798</v>
      </c>
      <c r="X34" s="284">
        <v>666.38047826086995</v>
      </c>
      <c r="Y34" s="284">
        <v>79.554439325082697</v>
      </c>
    </row>
    <row r="35" spans="11:25" ht="14" x14ac:dyDescent="0.3">
      <c r="K35" s="419"/>
      <c r="L35" s="419"/>
      <c r="M35" s="259" t="s">
        <v>7</v>
      </c>
      <c r="N35" s="268">
        <v>427</v>
      </c>
      <c r="O35" s="268">
        <v>107</v>
      </c>
      <c r="P35" s="268">
        <v>14</v>
      </c>
      <c r="Q35" s="266">
        <v>385.79726086956498</v>
      </c>
      <c r="R35" s="266">
        <v>96.449315217391302</v>
      </c>
      <c r="S35" s="266">
        <v>6.0160068034900602</v>
      </c>
      <c r="T35" s="262">
        <v>157.826086956522</v>
      </c>
      <c r="U35" s="262">
        <v>39.456521739130402</v>
      </c>
      <c r="V35" s="262">
        <v>4.5650723169921203</v>
      </c>
      <c r="W35" s="284">
        <v>183.65217391304299</v>
      </c>
      <c r="X35" s="284">
        <v>45.913043478260903</v>
      </c>
      <c r="Y35" s="284">
        <v>5.4812326452806204</v>
      </c>
    </row>
    <row r="36" spans="11:25" ht="13" x14ac:dyDescent="0.3">
      <c r="K36" s="419"/>
      <c r="L36" s="419"/>
      <c r="M36" s="259" t="s">
        <v>72</v>
      </c>
      <c r="N36" s="268">
        <f>SUM(N34:N35)</f>
        <v>1711</v>
      </c>
      <c r="O36" s="268">
        <f>SUM(O34:O35)</f>
        <v>428</v>
      </c>
      <c r="P36" s="268">
        <f>SUM(P34:P35)</f>
        <v>56</v>
      </c>
      <c r="Q36" s="267">
        <f>SUM(Q34:Q35)</f>
        <v>3103.3974782608648</v>
      </c>
      <c r="R36" s="267">
        <f t="shared" ref="R36:S36" si="24">SUM(R34:R35)</f>
        <v>775.84936956521733</v>
      </c>
      <c r="S36" s="267">
        <f t="shared" si="24"/>
        <v>48.393449712603058</v>
      </c>
      <c r="T36" s="262">
        <v>2740.4347826086919</v>
      </c>
      <c r="U36" s="262">
        <v>685.10869565217342</v>
      </c>
      <c r="V36" s="262">
        <v>79.266255685954022</v>
      </c>
      <c r="W36" s="283">
        <f>SUM(W34:W35)</f>
        <v>2849.1740869565228</v>
      </c>
      <c r="X36" s="283">
        <f t="shared" ref="X36" si="25">SUM(X34:X35)</f>
        <v>712.29352173913082</v>
      </c>
      <c r="Y36" s="283">
        <f t="shared" ref="Y36" si="26">SUM(Y34:Y35)</f>
        <v>85.035671970363325</v>
      </c>
    </row>
    <row r="37" spans="11:25" ht="14" x14ac:dyDescent="0.3">
      <c r="K37" s="419" t="s">
        <v>186</v>
      </c>
      <c r="L37" s="419">
        <v>34</v>
      </c>
      <c r="M37" s="259" t="s">
        <v>6</v>
      </c>
      <c r="N37" s="268">
        <v>1855</v>
      </c>
      <c r="O37" s="269">
        <v>450.14756195244098</v>
      </c>
      <c r="P37" s="268">
        <v>101</v>
      </c>
      <c r="Q37" s="266">
        <v>1871.7512624113499</v>
      </c>
      <c r="R37" s="266">
        <v>454.17493867334201</v>
      </c>
      <c r="S37" s="266">
        <v>122.534205105802</v>
      </c>
      <c r="T37" s="262">
        <v>1427.38371631206</v>
      </c>
      <c r="U37" s="262">
        <v>346.35046057571998</v>
      </c>
      <c r="V37" s="262">
        <v>102.743046916908</v>
      </c>
      <c r="W37" s="284">
        <v>1932.1691914893599</v>
      </c>
      <c r="X37" s="284">
        <v>468.83517146433002</v>
      </c>
      <c r="Y37" s="284">
        <v>146.98038374391501</v>
      </c>
    </row>
    <row r="38" spans="11:25" ht="14" x14ac:dyDescent="0.3">
      <c r="K38" s="419"/>
      <c r="L38" s="419"/>
      <c r="M38" s="259" t="s">
        <v>7</v>
      </c>
      <c r="N38" s="268">
        <v>1450</v>
      </c>
      <c r="O38" s="269">
        <v>351.82529411764699</v>
      </c>
      <c r="P38" s="268">
        <v>79</v>
      </c>
      <c r="Q38" s="266">
        <v>795.19421276595699</v>
      </c>
      <c r="R38" s="266">
        <v>192.95153692115099</v>
      </c>
      <c r="S38" s="266">
        <v>52.057392839945003</v>
      </c>
      <c r="T38" s="262">
        <v>399.43262411347501</v>
      </c>
      <c r="U38" s="262">
        <v>96.921151439299095</v>
      </c>
      <c r="V38" s="262">
        <v>28.751151053808599</v>
      </c>
      <c r="W38" s="284">
        <v>725.71290780141896</v>
      </c>
      <c r="X38" s="284">
        <v>176.09210262828501</v>
      </c>
      <c r="Y38" s="284">
        <v>55.205083564314698</v>
      </c>
    </row>
    <row r="39" spans="11:25" ht="13" x14ac:dyDescent="0.3">
      <c r="K39" s="419"/>
      <c r="L39" s="419"/>
      <c r="M39" s="259" t="s">
        <v>72</v>
      </c>
      <c r="N39" s="268">
        <f>SUM(N37:N38)</f>
        <v>3305</v>
      </c>
      <c r="O39" s="268">
        <f>SUM(O37:O38)</f>
        <v>801.97285607008803</v>
      </c>
      <c r="P39" s="268">
        <f>SUM(P37:P38)</f>
        <v>180</v>
      </c>
      <c r="Q39" s="267">
        <f>SUM(Q37:Q38)</f>
        <v>2666.9454751773069</v>
      </c>
      <c r="R39" s="267">
        <f t="shared" ref="R39:S39" si="27">SUM(R37:R38)</f>
        <v>647.12647559449306</v>
      </c>
      <c r="S39" s="267">
        <f t="shared" si="27"/>
        <v>174.591597945747</v>
      </c>
      <c r="T39" s="262">
        <v>1826.8163404255349</v>
      </c>
      <c r="U39" s="262">
        <v>443.27161201501906</v>
      </c>
      <c r="V39" s="262">
        <v>131.49419797071658</v>
      </c>
      <c r="W39" s="283">
        <f>SUM(W37:W38)</f>
        <v>2657.882099290779</v>
      </c>
      <c r="X39" s="283">
        <f t="shared" ref="X39" si="28">SUM(X37:X38)</f>
        <v>644.92727409261499</v>
      </c>
      <c r="Y39" s="283">
        <f t="shared" ref="Y39" si="29">SUM(Y37:Y38)</f>
        <v>202.1854673082297</v>
      </c>
    </row>
    <row r="40" spans="11:25" ht="14" x14ac:dyDescent="0.3">
      <c r="K40" s="419" t="s">
        <v>86</v>
      </c>
      <c r="L40" s="419">
        <v>32</v>
      </c>
      <c r="M40" s="259" t="s">
        <v>6</v>
      </c>
      <c r="N40" s="268">
        <v>2962</v>
      </c>
      <c r="O40" s="268">
        <v>764</v>
      </c>
      <c r="P40" s="268">
        <v>68</v>
      </c>
      <c r="Q40" s="266">
        <v>1837.4304217687099</v>
      </c>
      <c r="R40" s="266">
        <v>473.71253061224502</v>
      </c>
      <c r="S40" s="266">
        <v>95.389611572457099</v>
      </c>
      <c r="T40" s="262">
        <v>1125.9737687074801</v>
      </c>
      <c r="U40" s="262">
        <v>290.29011224489801</v>
      </c>
      <c r="V40" s="262">
        <v>77.034270248855293</v>
      </c>
      <c r="W40" s="283"/>
      <c r="X40" s="283"/>
      <c r="Y40" s="283"/>
    </row>
    <row r="41" spans="11:25" ht="14" x14ac:dyDescent="0.3">
      <c r="K41" s="419"/>
      <c r="L41" s="419"/>
      <c r="M41" s="259" t="s">
        <v>7</v>
      </c>
      <c r="N41" s="268">
        <v>1051</v>
      </c>
      <c r="O41" s="268">
        <v>271</v>
      </c>
      <c r="P41" s="268">
        <v>24</v>
      </c>
      <c r="Q41" s="266">
        <v>528</v>
      </c>
      <c r="R41" s="266">
        <v>136.125</v>
      </c>
      <c r="S41" s="266">
        <v>27.4109508112832</v>
      </c>
      <c r="T41" s="262">
        <v>263.40136054421799</v>
      </c>
      <c r="U41" s="262">
        <v>67.908163265306101</v>
      </c>
      <c r="V41" s="262">
        <v>18.020785346866099</v>
      </c>
      <c r="W41" s="283"/>
      <c r="X41" s="283"/>
      <c r="Y41" s="283"/>
    </row>
    <row r="42" spans="11:25" ht="13" x14ac:dyDescent="0.3">
      <c r="K42" s="419"/>
      <c r="L42" s="419"/>
      <c r="M42" s="259" t="s">
        <v>72</v>
      </c>
      <c r="N42" s="268">
        <f>SUM(N40:N41)</f>
        <v>4013</v>
      </c>
      <c r="O42" s="268">
        <f>SUM(O40:O41)</f>
        <v>1035</v>
      </c>
      <c r="P42" s="268">
        <f>SUM(P40:P41)</f>
        <v>92</v>
      </c>
      <c r="Q42" s="267">
        <f>SUM(Q40:Q41)</f>
        <v>2365.4304217687099</v>
      </c>
      <c r="R42" s="267">
        <f t="shared" ref="R42:S42" si="30">SUM(R40:R41)</f>
        <v>609.83753061224502</v>
      </c>
      <c r="S42" s="267">
        <f t="shared" si="30"/>
        <v>122.8005623837403</v>
      </c>
      <c r="T42" s="262">
        <v>1389.3751292516981</v>
      </c>
      <c r="U42" s="262">
        <v>358.1982755102041</v>
      </c>
      <c r="V42" s="262">
        <v>95.055055595721399</v>
      </c>
      <c r="W42" s="283"/>
      <c r="X42" s="283"/>
      <c r="Y42" s="283"/>
    </row>
    <row r="43" spans="11:25" ht="14" x14ac:dyDescent="0.3">
      <c r="K43" s="419" t="s">
        <v>46</v>
      </c>
      <c r="L43" s="419">
        <v>28</v>
      </c>
      <c r="M43" s="259" t="s">
        <v>6</v>
      </c>
      <c r="N43" s="268">
        <v>1938</v>
      </c>
      <c r="O43" s="268">
        <v>571</v>
      </c>
      <c r="P43" s="268">
        <v>83</v>
      </c>
      <c r="Q43" s="266">
        <v>2261.8895483871001</v>
      </c>
      <c r="R43" s="266">
        <v>666.44959907834095</v>
      </c>
      <c r="S43" s="266">
        <v>83.660154942222306</v>
      </c>
      <c r="T43" s="262">
        <v>909.33380645161299</v>
      </c>
      <c r="U43" s="262">
        <v>267.92871082949301</v>
      </c>
      <c r="V43" s="262">
        <v>53.752130743939702</v>
      </c>
      <c r="W43" s="284">
        <v>2364.0816774193499</v>
      </c>
      <c r="X43" s="284">
        <v>696.55977995391697</v>
      </c>
      <c r="Y43" s="284">
        <v>121.692309463062</v>
      </c>
    </row>
    <row r="44" spans="11:25" ht="14" x14ac:dyDescent="0.3">
      <c r="K44" s="419"/>
      <c r="L44" s="419"/>
      <c r="M44" s="259" t="s">
        <v>7</v>
      </c>
      <c r="N44" s="268">
        <v>128</v>
      </c>
      <c r="O44" s="268">
        <v>38</v>
      </c>
      <c r="P44" s="268">
        <v>5</v>
      </c>
      <c r="Q44" s="266">
        <v>118.279096774194</v>
      </c>
      <c r="R44" s="266">
        <v>34.850091013824901</v>
      </c>
      <c r="S44" s="266">
        <v>4.37477045225803</v>
      </c>
      <c r="T44" s="262">
        <v>56.774193548387103</v>
      </c>
      <c r="U44" s="262">
        <v>16.728110599078299</v>
      </c>
      <c r="V44" s="262">
        <v>3.3560105792206998</v>
      </c>
      <c r="W44" s="284">
        <v>56.774193548387103</v>
      </c>
      <c r="X44" s="284">
        <v>16.728110599078299</v>
      </c>
      <c r="Y44" s="284">
        <v>2.92248055420318</v>
      </c>
    </row>
    <row r="45" spans="11:25" ht="13" x14ac:dyDescent="0.3">
      <c r="K45" s="419"/>
      <c r="L45" s="419"/>
      <c r="M45" s="259" t="s">
        <v>72</v>
      </c>
      <c r="N45" s="268">
        <f>SUM(N43:N44)</f>
        <v>2066</v>
      </c>
      <c r="O45" s="268">
        <f>SUM(O43:O44)</f>
        <v>609</v>
      </c>
      <c r="P45" s="268">
        <f>SUM(P43:P44)</f>
        <v>88</v>
      </c>
      <c r="Q45" s="267">
        <f>SUM(Q43:Q44)</f>
        <v>2380.1686451612941</v>
      </c>
      <c r="R45" s="267">
        <f t="shared" ref="R45:S45" si="31">SUM(R43:R44)</f>
        <v>701.29969009216586</v>
      </c>
      <c r="S45" s="267">
        <f t="shared" si="31"/>
        <v>88.034925394480339</v>
      </c>
      <c r="T45" s="262">
        <v>966.10800000000006</v>
      </c>
      <c r="U45" s="262">
        <v>284.65682142857133</v>
      </c>
      <c r="V45" s="262">
        <v>57.108141323160403</v>
      </c>
      <c r="W45" s="283">
        <f>SUM(W43:W44)</f>
        <v>2420.8558709677372</v>
      </c>
      <c r="X45" s="283">
        <f t="shared" ref="X45" si="32">SUM(X43:X44)</f>
        <v>713.28789055299524</v>
      </c>
      <c r="Y45" s="283">
        <f t="shared" ref="Y45" si="33">SUM(Y43:Y44)</f>
        <v>124.61479001726518</v>
      </c>
    </row>
    <row r="46" spans="11:25" ht="13" x14ac:dyDescent="0.3">
      <c r="K46" s="419" t="s">
        <v>187</v>
      </c>
      <c r="L46" s="419">
        <v>29</v>
      </c>
      <c r="M46" s="259" t="s">
        <v>6</v>
      </c>
      <c r="N46" s="268">
        <v>1631</v>
      </c>
      <c r="O46" s="268">
        <v>464</v>
      </c>
      <c r="P46" s="268">
        <v>127</v>
      </c>
      <c r="Q46" s="259"/>
      <c r="R46" s="259"/>
      <c r="S46" s="259"/>
      <c r="T46" s="262">
        <v>1293.0881303462299</v>
      </c>
      <c r="U46" s="262">
        <v>367.86127846056598</v>
      </c>
      <c r="V46" s="262">
        <v>94.473612085794997</v>
      </c>
      <c r="W46" s="284">
        <v>1362.5529287168999</v>
      </c>
      <c r="X46" s="284">
        <v>387.622815928085</v>
      </c>
      <c r="Y46" s="284">
        <v>94.7268446305917</v>
      </c>
    </row>
    <row r="47" spans="11:25" ht="13" x14ac:dyDescent="0.3">
      <c r="K47" s="419"/>
      <c r="L47" s="419"/>
      <c r="M47" s="259" t="s">
        <v>7</v>
      </c>
      <c r="N47" s="268">
        <v>387</v>
      </c>
      <c r="O47" s="268">
        <v>110</v>
      </c>
      <c r="P47" s="268">
        <v>80</v>
      </c>
      <c r="Q47" s="259"/>
      <c r="R47" s="259"/>
      <c r="S47" s="259"/>
      <c r="T47" s="262">
        <v>86.028513238289193</v>
      </c>
      <c r="U47" s="262">
        <v>24.473628766065001</v>
      </c>
      <c r="V47" s="262">
        <v>6.2852826479937196</v>
      </c>
      <c r="W47" s="284">
        <v>175.64118940936899</v>
      </c>
      <c r="X47" s="284">
        <v>49.966890090596301</v>
      </c>
      <c r="Y47" s="284">
        <v>12.210854572512901</v>
      </c>
    </row>
    <row r="48" spans="11:25" ht="13" x14ac:dyDescent="0.3">
      <c r="K48" s="419"/>
      <c r="L48" s="419"/>
      <c r="M48" s="259" t="s">
        <v>72</v>
      </c>
      <c r="N48" s="268">
        <f>SUM(N46:N47)</f>
        <v>2018</v>
      </c>
      <c r="O48" s="268">
        <f>SUM(O46:O47)</f>
        <v>574</v>
      </c>
      <c r="P48" s="268">
        <f>SUM(P46:P47)</f>
        <v>207</v>
      </c>
      <c r="Q48" s="259"/>
      <c r="R48" s="259"/>
      <c r="S48" s="259"/>
      <c r="T48" s="262">
        <v>1379.1166435845191</v>
      </c>
      <c r="U48" s="262">
        <v>392.334907226631</v>
      </c>
      <c r="V48" s="262">
        <v>100.75889473378872</v>
      </c>
      <c r="W48" s="283">
        <f>SUM(W46:W47)</f>
        <v>1538.1941181262689</v>
      </c>
      <c r="X48" s="283">
        <f t="shared" ref="X48" si="34">SUM(X46:X47)</f>
        <v>437.58970601868128</v>
      </c>
      <c r="Y48" s="283">
        <f t="shared" ref="Y48" si="35">SUM(Y46:Y47)</f>
        <v>106.9376992031046</v>
      </c>
    </row>
    <row r="49" spans="11:25" ht="14" x14ac:dyDescent="0.3">
      <c r="K49" s="419" t="s">
        <v>18</v>
      </c>
      <c r="L49" s="419">
        <v>25</v>
      </c>
      <c r="M49" s="259" t="s">
        <v>6</v>
      </c>
      <c r="N49" s="268">
        <v>1820</v>
      </c>
      <c r="O49" s="268">
        <v>601</v>
      </c>
      <c r="P49" s="268">
        <v>127</v>
      </c>
      <c r="Q49" s="266">
        <v>1714.3710415841599</v>
      </c>
      <c r="R49" s="266">
        <v>565.74244372277201</v>
      </c>
      <c r="S49" s="266">
        <v>137.82975893405799</v>
      </c>
      <c r="T49" s="263"/>
      <c r="U49" s="263"/>
      <c r="V49" s="263"/>
      <c r="W49" s="284">
        <v>2129.9854574257402</v>
      </c>
      <c r="X49" s="284">
        <v>702.895200950495</v>
      </c>
      <c r="Y49" s="284">
        <v>202.89989235247</v>
      </c>
    </row>
    <row r="50" spans="11:25" ht="14" x14ac:dyDescent="0.3">
      <c r="K50" s="419"/>
      <c r="L50" s="419"/>
      <c r="M50" s="259" t="s">
        <v>7</v>
      </c>
      <c r="N50" s="268">
        <v>311</v>
      </c>
      <c r="O50" s="268">
        <v>103</v>
      </c>
      <c r="P50" s="268">
        <v>22</v>
      </c>
      <c r="Q50" s="266">
        <v>178.43995247524799</v>
      </c>
      <c r="R50" s="266">
        <v>58.885184316831698</v>
      </c>
      <c r="S50" s="266">
        <v>14.345981725835699</v>
      </c>
      <c r="T50" s="263"/>
      <c r="U50" s="263"/>
      <c r="V50" s="263"/>
      <c r="W50" s="284">
        <v>150.55841584158401</v>
      </c>
      <c r="X50" s="284">
        <v>49.684277227722802</v>
      </c>
      <c r="Y50" s="284">
        <v>14.342016402279</v>
      </c>
    </row>
    <row r="51" spans="11:25" ht="13" x14ac:dyDescent="0.3">
      <c r="K51" s="419"/>
      <c r="L51" s="419"/>
      <c r="M51" s="259" t="s">
        <v>72</v>
      </c>
      <c r="N51" s="268">
        <f>SUM(N49:N50)</f>
        <v>2131</v>
      </c>
      <c r="O51" s="268">
        <f>SUM(O49:O50)</f>
        <v>704</v>
      </c>
      <c r="P51" s="268">
        <f>SUM(P49:P50)</f>
        <v>149</v>
      </c>
      <c r="Q51" s="267">
        <f>SUM(Q49:Q50)</f>
        <v>1892.8109940594079</v>
      </c>
      <c r="R51" s="267">
        <f t="shared" ref="R51:S51" si="36">SUM(R49:R50)</f>
        <v>624.62762803960368</v>
      </c>
      <c r="S51" s="267">
        <f t="shared" si="36"/>
        <v>152.17574065989368</v>
      </c>
      <c r="T51" s="263"/>
      <c r="U51" s="263"/>
      <c r="V51" s="263"/>
      <c r="W51" s="283">
        <f>SUM(W49:W50)</f>
        <v>2280.5438732673242</v>
      </c>
      <c r="X51" s="283">
        <f t="shared" ref="X51" si="37">SUM(X49:X50)</f>
        <v>752.57947817821776</v>
      </c>
      <c r="Y51" s="283">
        <f t="shared" ref="Y51" si="38">SUM(Y49:Y50)</f>
        <v>217.24190875474901</v>
      </c>
    </row>
    <row r="52" spans="11:25" ht="14" x14ac:dyDescent="0.3">
      <c r="K52" s="419" t="s">
        <v>88</v>
      </c>
      <c r="L52" s="420">
        <v>30</v>
      </c>
      <c r="M52" s="259" t="s">
        <v>6</v>
      </c>
      <c r="N52" s="259"/>
      <c r="O52" s="259"/>
      <c r="P52" s="259"/>
      <c r="Q52" s="266">
        <v>2046.85300840336</v>
      </c>
      <c r="R52" s="266">
        <v>562.88457731092399</v>
      </c>
      <c r="S52" s="266">
        <v>130.27136241133999</v>
      </c>
      <c r="T52" s="262">
        <v>1352.82806722689</v>
      </c>
      <c r="U52" s="262">
        <v>372.02771848739502</v>
      </c>
      <c r="V52" s="262">
        <v>98.6463341818733</v>
      </c>
      <c r="W52" s="284">
        <v>2163.33579831933</v>
      </c>
      <c r="X52" s="284">
        <v>594.91734453781498</v>
      </c>
      <c r="Y52" s="284">
        <v>144.08427529637001</v>
      </c>
    </row>
    <row r="53" spans="11:25" ht="14" x14ac:dyDescent="0.3">
      <c r="K53" s="419"/>
      <c r="L53" s="421"/>
      <c r="M53" s="259" t="s">
        <v>7</v>
      </c>
      <c r="N53" s="259"/>
      <c r="O53" s="259"/>
      <c r="P53" s="259"/>
      <c r="Q53" s="266">
        <v>156.21811764705899</v>
      </c>
      <c r="R53" s="266">
        <v>42.959982352941203</v>
      </c>
      <c r="S53" s="266">
        <v>9.9424565103929101</v>
      </c>
      <c r="T53" s="262">
        <v>90.588605042016795</v>
      </c>
      <c r="U53" s="262">
        <v>24.9118663865546</v>
      </c>
      <c r="V53" s="262">
        <v>6.6055946225025899</v>
      </c>
      <c r="W53" s="284">
        <v>177.47899159663899</v>
      </c>
      <c r="X53" s="284">
        <v>48.806722689075599</v>
      </c>
      <c r="Y53" s="284">
        <v>11.8206021942589</v>
      </c>
    </row>
    <row r="54" spans="11:25" ht="13" x14ac:dyDescent="0.3">
      <c r="K54" s="419"/>
      <c r="L54" s="422"/>
      <c r="M54" s="259" t="s">
        <v>72</v>
      </c>
      <c r="N54" s="259"/>
      <c r="O54" s="259"/>
      <c r="P54" s="259"/>
      <c r="Q54" s="267">
        <f>SUM(Q52:Q53)</f>
        <v>2203.071126050419</v>
      </c>
      <c r="R54" s="267">
        <f t="shared" ref="R54:S54" si="39">SUM(R52:R53)</f>
        <v>605.8445596638652</v>
      </c>
      <c r="S54" s="267">
        <f t="shared" si="39"/>
        <v>140.21381892173289</v>
      </c>
      <c r="T54" s="262">
        <v>1443.4166722689067</v>
      </c>
      <c r="U54" s="262">
        <v>396.93958487394963</v>
      </c>
      <c r="V54" s="262">
        <v>105.25192880437589</v>
      </c>
      <c r="W54" s="283">
        <f>SUM(W52:W53)</f>
        <v>2340.814789915969</v>
      </c>
      <c r="X54" s="283">
        <f t="shared" ref="X54" si="40">SUM(X52:X53)</f>
        <v>643.72406722689061</v>
      </c>
      <c r="Y54" s="283">
        <f t="shared" ref="Y54" si="41">SUM(Y52:Y53)</f>
        <v>155.90487749062891</v>
      </c>
    </row>
  </sheetData>
  <mergeCells count="59">
    <mergeCell ref="W29:Y29"/>
    <mergeCell ref="K25:P25"/>
    <mergeCell ref="K46:K48"/>
    <mergeCell ref="L46:L48"/>
    <mergeCell ref="K49:K51"/>
    <mergeCell ref="L49:L51"/>
    <mergeCell ref="Q29:S29"/>
    <mergeCell ref="T29:V29"/>
    <mergeCell ref="K31:K33"/>
    <mergeCell ref="L31:L33"/>
    <mergeCell ref="K34:K36"/>
    <mergeCell ref="L34:L36"/>
    <mergeCell ref="K52:K54"/>
    <mergeCell ref="L52:L54"/>
    <mergeCell ref="K37:K39"/>
    <mergeCell ref="L37:L39"/>
    <mergeCell ref="K40:K42"/>
    <mergeCell ref="L40:L42"/>
    <mergeCell ref="K43:K45"/>
    <mergeCell ref="L43:L45"/>
    <mergeCell ref="N2:P2"/>
    <mergeCell ref="K22:K24"/>
    <mergeCell ref="L22:L24"/>
    <mergeCell ref="K29:K30"/>
    <mergeCell ref="L29:L30"/>
    <mergeCell ref="M29:M30"/>
    <mergeCell ref="N29:P29"/>
    <mergeCell ref="K13:K15"/>
    <mergeCell ref="K16:K18"/>
    <mergeCell ref="K19:K21"/>
    <mergeCell ref="K4:K6"/>
    <mergeCell ref="L4:L6"/>
    <mergeCell ref="K7:K9"/>
    <mergeCell ref="L7:L9"/>
    <mergeCell ref="K10:K12"/>
    <mergeCell ref="L10:L12"/>
    <mergeCell ref="AS2:AU2"/>
    <mergeCell ref="AV2:AX2"/>
    <mergeCell ref="AJ4:AJ6"/>
    <mergeCell ref="AK4:AK6"/>
    <mergeCell ref="AJ7:AJ9"/>
    <mergeCell ref="AK7:AK9"/>
    <mergeCell ref="AJ2:AJ3"/>
    <mergeCell ref="AK2:AK3"/>
    <mergeCell ref="AL2:AL3"/>
    <mergeCell ref="AM2:AO2"/>
    <mergeCell ref="AP2:AR2"/>
    <mergeCell ref="AJ10:AJ12"/>
    <mergeCell ref="AK10:AK12"/>
    <mergeCell ref="AJ13:AJ15"/>
    <mergeCell ref="AK13:AK15"/>
    <mergeCell ref="AJ16:AJ18"/>
    <mergeCell ref="AK16:AK18"/>
    <mergeCell ref="AJ19:AJ21"/>
    <mergeCell ref="AK19:AK21"/>
    <mergeCell ref="AJ22:AJ24"/>
    <mergeCell ref="AK22:AK24"/>
    <mergeCell ref="AJ25:AJ27"/>
    <mergeCell ref="AK25:AK27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22F0-3498-46DF-8AF6-5A086E121F5B}">
  <dimension ref="A1:V79"/>
  <sheetViews>
    <sheetView topLeftCell="R37" workbookViewId="0">
      <selection activeCell="A54" sqref="A54:L79"/>
    </sheetView>
  </sheetViews>
  <sheetFormatPr defaultRowHeight="12.5" x14ac:dyDescent="0.25"/>
  <cols>
    <col min="1" max="1" width="27.36328125" bestFit="1" customWidth="1"/>
    <col min="2" max="2" width="12.453125" bestFit="1" customWidth="1"/>
    <col min="3" max="3" width="9" bestFit="1" customWidth="1"/>
    <col min="4" max="4" width="10.36328125" bestFit="1" customWidth="1"/>
    <col min="5" max="5" width="8.1796875" bestFit="1" customWidth="1"/>
    <col min="6" max="6" width="11.1796875" bestFit="1" customWidth="1"/>
    <col min="7" max="7" width="10" bestFit="1" customWidth="1"/>
    <col min="8" max="8" width="8.08984375" bestFit="1" customWidth="1"/>
    <col min="9" max="9" width="6.7265625" bestFit="1" customWidth="1"/>
    <col min="10" max="11" width="6.1796875" bestFit="1" customWidth="1"/>
    <col min="12" max="12" width="9.26953125" bestFit="1" customWidth="1"/>
    <col min="13" max="13" width="9.36328125" bestFit="1" customWidth="1"/>
    <col min="14" max="14" width="7.26953125" bestFit="1" customWidth="1"/>
    <col min="15" max="15" width="13.1796875" bestFit="1" customWidth="1"/>
    <col min="16" max="16" width="10.453125" customWidth="1"/>
    <col min="17" max="17" width="6.81640625" customWidth="1"/>
    <col min="18" max="18" width="6.26953125" bestFit="1" customWidth="1"/>
  </cols>
  <sheetData>
    <row r="1" spans="1:22" ht="29" x14ac:dyDescent="0.35">
      <c r="A1" s="299" t="s">
        <v>124</v>
      </c>
      <c r="B1" s="299" t="s">
        <v>117</v>
      </c>
      <c r="C1" s="299" t="s">
        <v>118</v>
      </c>
      <c r="D1" s="299" t="s">
        <v>119</v>
      </c>
      <c r="E1" s="299" t="s">
        <v>149</v>
      </c>
      <c r="F1" s="303" t="s">
        <v>125</v>
      </c>
      <c r="G1" s="304" t="s">
        <v>200</v>
      </c>
      <c r="H1" s="303" t="s">
        <v>157</v>
      </c>
      <c r="I1" s="304" t="s">
        <v>158</v>
      </c>
      <c r="J1" s="304" t="s">
        <v>201</v>
      </c>
      <c r="K1" s="304" t="s">
        <v>202</v>
      </c>
      <c r="L1" s="304" t="s">
        <v>203</v>
      </c>
      <c r="M1" s="304" t="s">
        <v>204</v>
      </c>
      <c r="N1" s="304" t="s">
        <v>205</v>
      </c>
    </row>
    <row r="2" spans="1:22" x14ac:dyDescent="0.25">
      <c r="A2" t="s">
        <v>173</v>
      </c>
      <c r="B2">
        <v>476</v>
      </c>
      <c r="C2">
        <v>30</v>
      </c>
      <c r="D2" s="300">
        <v>43718</v>
      </c>
      <c r="E2">
        <v>60867</v>
      </c>
      <c r="F2" t="s">
        <v>6</v>
      </c>
      <c r="G2" s="302">
        <v>169.1746</v>
      </c>
      <c r="H2" s="302">
        <v>5.6155411036693401</v>
      </c>
      <c r="I2" s="302">
        <v>2.3697132956687699</v>
      </c>
      <c r="J2" s="302">
        <v>164.53</v>
      </c>
      <c r="K2" s="302">
        <v>173.8192</v>
      </c>
      <c r="L2" s="302">
        <v>1876.55858823529</v>
      </c>
      <c r="M2" s="302">
        <v>516.05361176470603</v>
      </c>
      <c r="N2" s="302">
        <v>111.923727212343</v>
      </c>
      <c r="T2" s="306"/>
      <c r="U2" s="306"/>
      <c r="V2" s="306"/>
    </row>
    <row r="3" spans="1:22" ht="39" x14ac:dyDescent="0.25">
      <c r="A3" t="s">
        <v>173</v>
      </c>
      <c r="B3">
        <v>476</v>
      </c>
      <c r="C3">
        <v>30</v>
      </c>
      <c r="D3" s="300">
        <v>43718</v>
      </c>
      <c r="E3">
        <v>60867</v>
      </c>
      <c r="F3" t="s">
        <v>7</v>
      </c>
      <c r="G3" s="302">
        <v>3</v>
      </c>
      <c r="H3" s="302" t="s">
        <v>123</v>
      </c>
      <c r="I3" s="302" t="s">
        <v>123</v>
      </c>
      <c r="J3" s="302" t="s">
        <v>123</v>
      </c>
      <c r="K3" s="302" t="s">
        <v>123</v>
      </c>
      <c r="L3" s="302">
        <v>33.2773109243698</v>
      </c>
      <c r="M3" s="302">
        <v>9.1512605042016801</v>
      </c>
      <c r="N3" s="302">
        <v>1.98476119723073</v>
      </c>
      <c r="P3" s="307" t="s">
        <v>79</v>
      </c>
      <c r="Q3" s="260" t="s">
        <v>175</v>
      </c>
      <c r="R3" s="260" t="s">
        <v>192</v>
      </c>
      <c r="S3" s="261" t="s">
        <v>81</v>
      </c>
      <c r="T3" s="298" t="s">
        <v>207</v>
      </c>
      <c r="U3" s="298" t="s">
        <v>208</v>
      </c>
      <c r="V3" s="298" t="s">
        <v>209</v>
      </c>
    </row>
    <row r="4" spans="1:22" ht="13" x14ac:dyDescent="0.3">
      <c r="A4" t="s">
        <v>113</v>
      </c>
      <c r="B4">
        <v>491</v>
      </c>
      <c r="C4">
        <v>29</v>
      </c>
      <c r="D4" s="300">
        <v>43718</v>
      </c>
      <c r="E4">
        <v>60868</v>
      </c>
      <c r="F4" t="s">
        <v>6</v>
      </c>
      <c r="G4" s="302">
        <v>217.0256</v>
      </c>
      <c r="H4" s="302">
        <v>9.5014344433249001</v>
      </c>
      <c r="I4" s="302">
        <v>3.0824396901358702</v>
      </c>
      <c r="J4" s="302">
        <v>210.98400000000001</v>
      </c>
      <c r="K4" s="302">
        <v>223.06720000000001</v>
      </c>
      <c r="L4" s="302">
        <v>2333.7987128309601</v>
      </c>
      <c r="M4" s="302">
        <v>663.92549589156499</v>
      </c>
      <c r="N4" s="302">
        <v>146.23554516773001</v>
      </c>
      <c r="P4" s="424" t="s">
        <v>132</v>
      </c>
      <c r="Q4" s="439">
        <v>23</v>
      </c>
      <c r="R4" s="439">
        <v>342</v>
      </c>
      <c r="S4" s="282" t="s">
        <v>6</v>
      </c>
      <c r="T4" s="301">
        <v>1490.9268771929801</v>
      </c>
      <c r="U4" s="301">
        <v>534.788988558352</v>
      </c>
      <c r="V4" s="301">
        <v>119.427668299225</v>
      </c>
    </row>
    <row r="5" spans="1:22" ht="13" x14ac:dyDescent="0.3">
      <c r="A5" t="s">
        <v>113</v>
      </c>
      <c r="B5">
        <v>491</v>
      </c>
      <c r="C5">
        <v>29</v>
      </c>
      <c r="D5" s="300">
        <v>43718</v>
      </c>
      <c r="E5">
        <v>60868</v>
      </c>
      <c r="F5" t="s">
        <v>7</v>
      </c>
      <c r="G5" s="302">
        <v>9.1428999999999991</v>
      </c>
      <c r="H5" s="302">
        <v>0.239900041649313</v>
      </c>
      <c r="I5" s="302">
        <v>0.48979591836734698</v>
      </c>
      <c r="J5" s="302">
        <v>8.1829000000000001</v>
      </c>
      <c r="K5" s="302">
        <v>10.1029</v>
      </c>
      <c r="L5" s="302">
        <v>98.318761710794305</v>
      </c>
      <c r="M5" s="302">
        <v>27.969992555657001</v>
      </c>
      <c r="N5" s="302">
        <v>6.1606417211335396</v>
      </c>
      <c r="O5" s="1" t="s">
        <v>132</v>
      </c>
      <c r="P5" s="424"/>
      <c r="Q5" s="439"/>
      <c r="R5" s="439"/>
      <c r="S5" s="282" t="s">
        <v>7</v>
      </c>
      <c r="T5" s="301">
        <v>0</v>
      </c>
      <c r="U5" s="301">
        <v>0</v>
      </c>
      <c r="V5" s="301">
        <v>0</v>
      </c>
    </row>
    <row r="6" spans="1:22" ht="13" x14ac:dyDescent="0.3">
      <c r="A6" t="s">
        <v>115</v>
      </c>
      <c r="B6">
        <v>372</v>
      </c>
      <c r="C6">
        <v>28</v>
      </c>
      <c r="D6" s="300">
        <v>43719</v>
      </c>
      <c r="E6">
        <v>60869</v>
      </c>
      <c r="F6" t="s">
        <v>6</v>
      </c>
      <c r="G6" s="302">
        <v>231.1164</v>
      </c>
      <c r="H6" s="302">
        <v>3.1357456552038498</v>
      </c>
      <c r="I6" s="302">
        <v>1.77080367494645</v>
      </c>
      <c r="J6" s="302">
        <v>227.6456</v>
      </c>
      <c r="K6" s="302">
        <v>234.5872</v>
      </c>
      <c r="L6" s="302">
        <v>3280.3618064516099</v>
      </c>
      <c r="M6" s="302">
        <v>966.53517511520704</v>
      </c>
      <c r="N6" s="302">
        <v>147.854421472241</v>
      </c>
      <c r="O6" s="1" t="s">
        <v>42</v>
      </c>
      <c r="P6" s="424"/>
      <c r="Q6" s="439"/>
      <c r="R6" s="439"/>
      <c r="S6" s="282" t="s">
        <v>180</v>
      </c>
      <c r="T6" s="301">
        <f>SUM(T4:T5)</f>
        <v>1490.9268771929801</v>
      </c>
      <c r="U6" s="301">
        <f t="shared" ref="U6:V6" si="0">SUM(U4:U5)</f>
        <v>534.788988558352</v>
      </c>
      <c r="V6" s="301">
        <f t="shared" si="0"/>
        <v>119.427668299225</v>
      </c>
    </row>
    <row r="7" spans="1:22" ht="13" x14ac:dyDescent="0.3">
      <c r="A7" t="s">
        <v>115</v>
      </c>
      <c r="B7">
        <v>372</v>
      </c>
      <c r="C7">
        <v>28</v>
      </c>
      <c r="D7" s="300">
        <v>43719</v>
      </c>
      <c r="E7">
        <v>60869</v>
      </c>
      <c r="F7" t="s">
        <v>7</v>
      </c>
      <c r="G7" s="302">
        <v>7.2</v>
      </c>
      <c r="H7" s="302">
        <v>0.4032</v>
      </c>
      <c r="I7" s="302">
        <v>0.63498031465550198</v>
      </c>
      <c r="J7" s="302">
        <v>5.9554</v>
      </c>
      <c r="K7" s="302">
        <v>8.4445999999999994</v>
      </c>
      <c r="L7" s="302">
        <v>102.193548387097</v>
      </c>
      <c r="M7" s="302">
        <v>30.110599078341</v>
      </c>
      <c r="N7" s="302">
        <v>4.6061284902332096</v>
      </c>
      <c r="O7" s="1" t="s">
        <v>86</v>
      </c>
      <c r="P7" s="424" t="s">
        <v>42</v>
      </c>
      <c r="Q7" s="439">
        <v>33</v>
      </c>
      <c r="R7" s="439">
        <v>368</v>
      </c>
      <c r="S7" s="282" t="s">
        <v>6</v>
      </c>
      <c r="T7" s="301">
        <v>1802.8588695652199</v>
      </c>
      <c r="U7" s="301">
        <v>450.71471739130402</v>
      </c>
      <c r="V7" s="301">
        <v>61.586699947791502</v>
      </c>
    </row>
    <row r="8" spans="1:22" ht="13" x14ac:dyDescent="0.3">
      <c r="A8" t="s">
        <v>114</v>
      </c>
      <c r="B8">
        <v>441</v>
      </c>
      <c r="C8">
        <v>32</v>
      </c>
      <c r="D8" s="300">
        <v>43719</v>
      </c>
      <c r="E8">
        <v>60967</v>
      </c>
      <c r="F8" t="s">
        <v>6</v>
      </c>
      <c r="G8" s="302">
        <v>224.02289999999999</v>
      </c>
      <c r="H8" s="302">
        <v>4.88681762438984</v>
      </c>
      <c r="I8" s="302">
        <v>2.2106147616420699</v>
      </c>
      <c r="J8" s="302">
        <v>219.6901</v>
      </c>
      <c r="K8" s="302">
        <v>228.35570000000001</v>
      </c>
      <c r="L8" s="302">
        <v>2682.1789387755098</v>
      </c>
      <c r="M8" s="302">
        <v>691.49925765306102</v>
      </c>
      <c r="N8" s="302">
        <v>114.27572700679799</v>
      </c>
      <c r="O8" s="1" t="s">
        <v>46</v>
      </c>
      <c r="P8" s="424"/>
      <c r="Q8" s="439"/>
      <c r="R8" s="439"/>
      <c r="S8" s="282" t="s">
        <v>7</v>
      </c>
      <c r="T8" s="301">
        <v>173.60869565217399</v>
      </c>
      <c r="U8" s="301">
        <v>43.402173913043498</v>
      </c>
      <c r="V8" s="301">
        <v>5.9305732844392898</v>
      </c>
    </row>
    <row r="9" spans="1:22" ht="13" x14ac:dyDescent="0.3">
      <c r="A9" t="s">
        <v>114</v>
      </c>
      <c r="B9">
        <v>441</v>
      </c>
      <c r="C9">
        <v>32</v>
      </c>
      <c r="D9" s="300">
        <v>43719</v>
      </c>
      <c r="E9">
        <v>60967</v>
      </c>
      <c r="F9" t="s">
        <v>7</v>
      </c>
      <c r="G9" s="302">
        <v>51.372100000000003</v>
      </c>
      <c r="H9" s="302">
        <v>0.52724449302547904</v>
      </c>
      <c r="I9" s="302">
        <v>0.72611603275611503</v>
      </c>
      <c r="J9" s="302">
        <v>49.948900000000002</v>
      </c>
      <c r="K9" s="302">
        <v>52.795299999999997</v>
      </c>
      <c r="L9" s="302">
        <v>615.067319727891</v>
      </c>
      <c r="M9" s="302">
        <v>158.57204336734699</v>
      </c>
      <c r="N9" s="302">
        <v>26.205285599668301</v>
      </c>
      <c r="O9" s="1" t="s">
        <v>206</v>
      </c>
      <c r="P9" s="424"/>
      <c r="Q9" s="439"/>
      <c r="R9" s="439"/>
      <c r="S9" s="282" t="s">
        <v>180</v>
      </c>
      <c r="T9" s="301">
        <f>SUM(T7:T8)</f>
        <v>1976.4675652173939</v>
      </c>
      <c r="U9" s="301">
        <f t="shared" ref="U9:V9" si="1">SUM(U7:U8)</f>
        <v>494.11689130434752</v>
      </c>
      <c r="V9" s="301">
        <f t="shared" si="1"/>
        <v>67.517273232230792</v>
      </c>
    </row>
    <row r="10" spans="1:22" ht="13" x14ac:dyDescent="0.3">
      <c r="A10" t="s">
        <v>42</v>
      </c>
      <c r="B10">
        <v>368</v>
      </c>
      <c r="C10">
        <v>33</v>
      </c>
      <c r="D10" s="300">
        <v>43720</v>
      </c>
      <c r="E10">
        <v>60870</v>
      </c>
      <c r="F10" t="s">
        <v>6</v>
      </c>
      <c r="G10" s="302">
        <v>125.6538</v>
      </c>
      <c r="H10" s="302">
        <v>14.012377017611399</v>
      </c>
      <c r="I10" s="302">
        <v>3.7433109699317599</v>
      </c>
      <c r="J10" s="302">
        <v>118.3169</v>
      </c>
      <c r="K10" s="302">
        <v>132.9907</v>
      </c>
      <c r="L10" s="302">
        <v>1802.8588695652199</v>
      </c>
      <c r="M10" s="302">
        <v>450.71471739130402</v>
      </c>
      <c r="N10" s="302">
        <v>61.586699947791502</v>
      </c>
      <c r="O10" s="1" t="s">
        <v>181</v>
      </c>
      <c r="P10" s="440" t="s">
        <v>86</v>
      </c>
      <c r="Q10" s="439">
        <v>32</v>
      </c>
      <c r="R10" s="439">
        <v>441</v>
      </c>
      <c r="S10" s="282" t="s">
        <v>6</v>
      </c>
      <c r="T10" s="301">
        <v>2682.1789387755098</v>
      </c>
      <c r="U10" s="301">
        <v>691.49925765306102</v>
      </c>
      <c r="V10" s="301">
        <v>114.27572700679799</v>
      </c>
    </row>
    <row r="11" spans="1:22" ht="13" x14ac:dyDescent="0.3">
      <c r="A11" t="s">
        <v>42</v>
      </c>
      <c r="B11">
        <v>368</v>
      </c>
      <c r="C11">
        <v>33</v>
      </c>
      <c r="D11" s="300">
        <v>43720</v>
      </c>
      <c r="E11">
        <v>60870</v>
      </c>
      <c r="F11" t="s">
        <v>7</v>
      </c>
      <c r="G11" s="302">
        <v>12.1</v>
      </c>
      <c r="H11" s="302">
        <v>0.1452</v>
      </c>
      <c r="I11" s="302">
        <v>0.38105117766515301</v>
      </c>
      <c r="J11" s="302">
        <v>11.3531</v>
      </c>
      <c r="K11" s="302">
        <v>12.8469</v>
      </c>
      <c r="L11" s="302">
        <v>173.60869565217399</v>
      </c>
      <c r="M11" s="302">
        <v>43.402173913043498</v>
      </c>
      <c r="N11" s="302">
        <v>5.9305732844392898</v>
      </c>
      <c r="P11" s="440"/>
      <c r="Q11" s="439"/>
      <c r="R11" s="439"/>
      <c r="S11" s="282" t="s">
        <v>7</v>
      </c>
      <c r="T11" s="301">
        <v>615.067319727891</v>
      </c>
      <c r="U11" s="301">
        <v>158.57204336734699</v>
      </c>
      <c r="V11" s="301">
        <v>26.205285599668301</v>
      </c>
    </row>
    <row r="12" spans="1:22" ht="13" x14ac:dyDescent="0.3">
      <c r="A12" t="s">
        <v>136</v>
      </c>
      <c r="B12">
        <v>342</v>
      </c>
      <c r="C12">
        <v>23</v>
      </c>
      <c r="D12" s="300">
        <v>43720</v>
      </c>
      <c r="E12">
        <v>60871</v>
      </c>
      <c r="F12" t="s">
        <v>6</v>
      </c>
      <c r="G12" s="302">
        <v>96.571399999999997</v>
      </c>
      <c r="H12" s="302">
        <v>8.0815092476900094</v>
      </c>
      <c r="I12" s="302">
        <v>2.8427995440568798</v>
      </c>
      <c r="J12" s="302">
        <v>90.999499999999998</v>
      </c>
      <c r="K12" s="302">
        <v>102.1433</v>
      </c>
      <c r="L12" s="302">
        <v>1490.9268771929801</v>
      </c>
      <c r="M12" s="302">
        <v>534.788988558352</v>
      </c>
      <c r="N12" s="302">
        <v>119.427668299225</v>
      </c>
      <c r="P12" s="440"/>
      <c r="Q12" s="439"/>
      <c r="R12" s="439"/>
      <c r="S12" s="282" t="s">
        <v>180</v>
      </c>
      <c r="T12" s="301">
        <f>SUM(T10:T11)</f>
        <v>3297.2462585034009</v>
      </c>
      <c r="U12" s="301">
        <f t="shared" ref="U12" si="2">SUM(U10:U11)</f>
        <v>850.07130102040799</v>
      </c>
      <c r="V12" s="301">
        <f t="shared" ref="V12" si="3">SUM(V10:V11)</f>
        <v>140.48101260646629</v>
      </c>
    </row>
    <row r="13" spans="1:22" ht="13" x14ac:dyDescent="0.3">
      <c r="P13" s="424" t="s">
        <v>46</v>
      </c>
      <c r="Q13" s="439">
        <v>28</v>
      </c>
      <c r="R13" s="439">
        <v>372</v>
      </c>
      <c r="S13" s="282" t="s">
        <v>6</v>
      </c>
      <c r="T13" s="301">
        <v>3280.3618064516099</v>
      </c>
      <c r="U13" s="301">
        <v>966.53517511520704</v>
      </c>
      <c r="V13" s="301">
        <v>147.854421472241</v>
      </c>
    </row>
    <row r="14" spans="1:22" ht="28" x14ac:dyDescent="0.3">
      <c r="A14" s="467" t="s">
        <v>212</v>
      </c>
      <c r="B14" s="467" t="s">
        <v>213</v>
      </c>
      <c r="C14" s="467" t="s">
        <v>214</v>
      </c>
      <c r="D14" s="467" t="s">
        <v>215</v>
      </c>
      <c r="E14" s="467" t="s">
        <v>216</v>
      </c>
      <c r="P14" s="424"/>
      <c r="Q14" s="439"/>
      <c r="R14" s="439"/>
      <c r="S14" s="282" t="s">
        <v>7</v>
      </c>
      <c r="T14" s="301">
        <v>102.193548387097</v>
      </c>
      <c r="U14" s="301">
        <v>30.110599078341</v>
      </c>
      <c r="V14" s="301">
        <v>4.6061284902332096</v>
      </c>
    </row>
    <row r="15" spans="1:22" ht="13" x14ac:dyDescent="0.3">
      <c r="A15" s="468" t="s">
        <v>173</v>
      </c>
      <c r="B15" s="263">
        <v>476</v>
      </c>
      <c r="C15" s="263">
        <v>30</v>
      </c>
      <c r="D15" s="469">
        <v>43718</v>
      </c>
      <c r="E15" s="263">
        <v>60867</v>
      </c>
      <c r="P15" s="424"/>
      <c r="Q15" s="439"/>
      <c r="R15" s="439"/>
      <c r="S15" s="282" t="s">
        <v>180</v>
      </c>
      <c r="T15" s="301">
        <f>SUM(T13:T14)</f>
        <v>3382.555354838707</v>
      </c>
      <c r="U15" s="301">
        <f t="shared" ref="U15" si="4">SUM(U13:U14)</f>
        <v>996.64577419354805</v>
      </c>
      <c r="V15" s="301">
        <f t="shared" ref="V15" si="5">SUM(V13:V14)</f>
        <v>152.4605499624742</v>
      </c>
    </row>
    <row r="16" spans="1:22" ht="13" x14ac:dyDescent="0.3">
      <c r="A16" s="468" t="s">
        <v>113</v>
      </c>
      <c r="B16" s="263">
        <v>491</v>
      </c>
      <c r="C16" s="263">
        <v>29</v>
      </c>
      <c r="D16" s="469">
        <v>43718</v>
      </c>
      <c r="E16" s="263">
        <v>60868</v>
      </c>
      <c r="P16" s="424" t="s">
        <v>87</v>
      </c>
      <c r="Q16" s="439">
        <v>29</v>
      </c>
      <c r="R16" s="439">
        <v>491</v>
      </c>
      <c r="S16" s="282" t="s">
        <v>6</v>
      </c>
      <c r="T16" s="301">
        <v>2333.7987128309601</v>
      </c>
      <c r="U16" s="301">
        <v>663.92549589156499</v>
      </c>
      <c r="V16" s="301">
        <v>146.23554516773001</v>
      </c>
    </row>
    <row r="17" spans="1:22" ht="13" x14ac:dyDescent="0.3">
      <c r="A17" s="468" t="s">
        <v>115</v>
      </c>
      <c r="B17" s="263">
        <v>372</v>
      </c>
      <c r="C17" s="263">
        <v>28</v>
      </c>
      <c r="D17" s="469">
        <v>43719</v>
      </c>
      <c r="E17" s="263">
        <v>60869</v>
      </c>
      <c r="P17" s="424"/>
      <c r="Q17" s="439"/>
      <c r="R17" s="439"/>
      <c r="S17" s="282" t="s">
        <v>7</v>
      </c>
      <c r="T17" s="301">
        <v>98.318761710794305</v>
      </c>
      <c r="U17" s="301">
        <v>27.969992555657001</v>
      </c>
      <c r="V17" s="301">
        <v>6.1606417211335396</v>
      </c>
    </row>
    <row r="18" spans="1:22" ht="13" x14ac:dyDescent="0.3">
      <c r="A18" s="468" t="s">
        <v>114</v>
      </c>
      <c r="B18" s="263">
        <v>441</v>
      </c>
      <c r="C18" s="263">
        <v>32</v>
      </c>
      <c r="D18" s="469">
        <v>43719</v>
      </c>
      <c r="E18" s="263">
        <v>60967</v>
      </c>
      <c r="P18" s="424"/>
      <c r="Q18" s="439"/>
      <c r="R18" s="439"/>
      <c r="S18" s="282" t="s">
        <v>180</v>
      </c>
      <c r="T18" s="301">
        <f>SUM(T16:T17)</f>
        <v>2432.1174745417543</v>
      </c>
      <c r="U18" s="301">
        <f t="shared" ref="U18:V18" si="6">SUM(U16:U17)</f>
        <v>691.89548844722196</v>
      </c>
      <c r="V18" s="301">
        <f t="shared" si="6"/>
        <v>152.39618688886355</v>
      </c>
    </row>
    <row r="19" spans="1:22" ht="13" x14ac:dyDescent="0.3">
      <c r="A19" s="468" t="s">
        <v>40</v>
      </c>
      <c r="B19" s="263">
        <v>368</v>
      </c>
      <c r="C19" s="263">
        <v>33</v>
      </c>
      <c r="D19" s="469">
        <v>43720</v>
      </c>
      <c r="E19" s="263">
        <v>60870</v>
      </c>
      <c r="P19" s="424" t="s">
        <v>181</v>
      </c>
      <c r="Q19" s="439">
        <v>30</v>
      </c>
      <c r="R19" s="439">
        <v>476</v>
      </c>
      <c r="S19" s="282" t="s">
        <v>6</v>
      </c>
      <c r="T19" s="301">
        <v>1876.55858823529</v>
      </c>
      <c r="U19" s="301">
        <v>516.05361176470603</v>
      </c>
      <c r="V19" s="301">
        <v>111.923727212343</v>
      </c>
    </row>
    <row r="20" spans="1:22" ht="13" x14ac:dyDescent="0.3">
      <c r="A20" s="468" t="s">
        <v>136</v>
      </c>
      <c r="B20" s="263">
        <v>342</v>
      </c>
      <c r="C20" s="263">
        <v>23</v>
      </c>
      <c r="D20" s="469">
        <v>43720</v>
      </c>
      <c r="E20" s="263">
        <v>60871</v>
      </c>
      <c r="P20" s="424"/>
      <c r="Q20" s="439"/>
      <c r="R20" s="439"/>
      <c r="S20" s="282" t="s">
        <v>7</v>
      </c>
      <c r="T20" s="301">
        <v>33.2773109243698</v>
      </c>
      <c r="U20" s="301">
        <v>9.1512605042016801</v>
      </c>
      <c r="V20" s="301">
        <v>1.98476119723073</v>
      </c>
    </row>
    <row r="21" spans="1:22" ht="13" x14ac:dyDescent="0.3">
      <c r="P21" s="424"/>
      <c r="Q21" s="439"/>
      <c r="R21" s="439"/>
      <c r="S21" s="282" t="s">
        <v>180</v>
      </c>
      <c r="T21" s="301">
        <f>SUM(T19:T20)</f>
        <v>1909.8358991596599</v>
      </c>
      <c r="U21" s="301">
        <f t="shared" ref="U21:V21" si="7">SUM(U19:U20)</f>
        <v>525.20487226890771</v>
      </c>
      <c r="V21" s="301">
        <f t="shared" si="7"/>
        <v>113.90848840957372</v>
      </c>
    </row>
    <row r="22" spans="1:22" x14ac:dyDescent="0.25">
      <c r="P22" s="436" t="s">
        <v>211</v>
      </c>
      <c r="Q22" s="437"/>
      <c r="R22" s="437"/>
      <c r="S22" s="437"/>
      <c r="T22" s="437"/>
      <c r="U22" s="437"/>
      <c r="V22" s="438"/>
    </row>
    <row r="24" spans="1:22" x14ac:dyDescent="0.25">
      <c r="J24">
        <v>2014</v>
      </c>
      <c r="K24">
        <v>2015</v>
      </c>
      <c r="L24">
        <v>2016</v>
      </c>
      <c r="M24">
        <v>2017</v>
      </c>
      <c r="N24">
        <v>2019</v>
      </c>
    </row>
    <row r="26" spans="1:22" ht="13" x14ac:dyDescent="0.3">
      <c r="A26" s="419" t="s">
        <v>79</v>
      </c>
      <c r="B26" s="424" t="s">
        <v>174</v>
      </c>
      <c r="C26" s="425" t="s">
        <v>81</v>
      </c>
      <c r="D26" s="423">
        <v>2014</v>
      </c>
      <c r="E26" s="427"/>
      <c r="F26" s="428"/>
      <c r="G26" s="419">
        <v>2015</v>
      </c>
      <c r="H26" s="419"/>
      <c r="I26" s="419"/>
      <c r="J26" s="418">
        <v>2016</v>
      </c>
      <c r="K26" s="418"/>
      <c r="L26" s="418"/>
      <c r="M26" s="434">
        <v>2017</v>
      </c>
      <c r="N26" s="434"/>
      <c r="O26" s="434"/>
      <c r="P26" s="433">
        <v>2019</v>
      </c>
      <c r="Q26" s="433"/>
      <c r="R26" s="433"/>
    </row>
    <row r="27" spans="1:22" ht="23" x14ac:dyDescent="0.25">
      <c r="A27" s="418"/>
      <c r="B27" s="418"/>
      <c r="C27" s="426"/>
      <c r="D27" s="305" t="s">
        <v>142</v>
      </c>
      <c r="E27" s="305" t="s">
        <v>210</v>
      </c>
      <c r="F27" s="305" t="s">
        <v>131</v>
      </c>
      <c r="G27" s="305" t="s">
        <v>142</v>
      </c>
      <c r="H27" s="305" t="s">
        <v>210</v>
      </c>
      <c r="I27" s="305" t="s">
        <v>131</v>
      </c>
      <c r="J27" s="305" t="s">
        <v>142</v>
      </c>
      <c r="K27" s="305" t="s">
        <v>210</v>
      </c>
      <c r="L27" s="305" t="s">
        <v>131</v>
      </c>
      <c r="M27" s="305" t="s">
        <v>142</v>
      </c>
      <c r="N27" s="305" t="s">
        <v>210</v>
      </c>
      <c r="O27" s="305" t="s">
        <v>131</v>
      </c>
      <c r="P27" s="305" t="s">
        <v>142</v>
      </c>
      <c r="Q27" s="305" t="s">
        <v>210</v>
      </c>
      <c r="R27" s="305" t="s">
        <v>131</v>
      </c>
    </row>
    <row r="28" spans="1:22" ht="14" x14ac:dyDescent="0.3">
      <c r="A28" s="419" t="s">
        <v>132</v>
      </c>
      <c r="B28" s="419">
        <v>23</v>
      </c>
      <c r="C28" s="259" t="s">
        <v>6</v>
      </c>
      <c r="D28" s="265">
        <v>354</v>
      </c>
      <c r="E28" s="265">
        <v>988</v>
      </c>
      <c r="F28" s="265">
        <v>70</v>
      </c>
      <c r="G28" s="266">
        <v>3438.14764912281</v>
      </c>
      <c r="H28" s="266">
        <v>1233.24861327231</v>
      </c>
      <c r="I28" s="266">
        <v>169.84420323002399</v>
      </c>
      <c r="J28" s="262">
        <v>1543.02442105263</v>
      </c>
      <c r="K28" s="262">
        <v>553.47615102974805</v>
      </c>
      <c r="L28" s="262">
        <v>83.399813660059706</v>
      </c>
      <c r="M28" s="284">
        <v>1550.7514385964901</v>
      </c>
      <c r="N28" s="284">
        <v>556.247798627002</v>
      </c>
      <c r="O28" s="284">
        <v>107.278357928924</v>
      </c>
      <c r="P28" s="301">
        <v>1490.9268771929801</v>
      </c>
      <c r="Q28" s="301">
        <v>534.788988558352</v>
      </c>
      <c r="R28" s="301">
        <v>119.427668299225</v>
      </c>
    </row>
    <row r="29" spans="1:22" ht="14" x14ac:dyDescent="0.3">
      <c r="A29" s="419"/>
      <c r="B29" s="419"/>
      <c r="C29" s="259" t="s">
        <v>7</v>
      </c>
      <c r="D29" s="265">
        <v>138</v>
      </c>
      <c r="E29" s="265">
        <v>385</v>
      </c>
      <c r="F29" s="265">
        <v>27</v>
      </c>
      <c r="G29" s="266">
        <v>141.15354385964901</v>
      </c>
      <c r="H29" s="266">
        <v>50.631162471395903</v>
      </c>
      <c r="I29" s="266">
        <v>6.9729731345461596</v>
      </c>
      <c r="J29" s="262">
        <v>15.4385964912281</v>
      </c>
      <c r="K29" s="262">
        <v>5.5377574370709404</v>
      </c>
      <c r="L29" s="262">
        <v>0.83444957382003304</v>
      </c>
      <c r="M29" s="283">
        <v>0</v>
      </c>
      <c r="N29" s="283">
        <v>0</v>
      </c>
      <c r="O29" s="283">
        <v>0</v>
      </c>
      <c r="P29" s="301">
        <v>0</v>
      </c>
      <c r="Q29" s="301">
        <v>0</v>
      </c>
      <c r="R29" s="301">
        <v>0</v>
      </c>
    </row>
    <row r="30" spans="1:22" ht="13" x14ac:dyDescent="0.3">
      <c r="A30" s="419"/>
      <c r="B30" s="419"/>
      <c r="C30" s="259" t="s">
        <v>72</v>
      </c>
      <c r="D30" s="265">
        <f>SUM(D28:D29)</f>
        <v>492</v>
      </c>
      <c r="E30" s="265">
        <f>SUM(E28:E29)</f>
        <v>1373</v>
      </c>
      <c r="F30" s="265">
        <f>SUM(F28:F29)</f>
        <v>97</v>
      </c>
      <c r="G30" s="267">
        <f>SUM(G28:G29)</f>
        <v>3579.3011929824588</v>
      </c>
      <c r="H30" s="267">
        <f t="shared" ref="H30:I30" si="8">SUM(H28:H29)</f>
        <v>1283.879775743706</v>
      </c>
      <c r="I30" s="267">
        <f t="shared" si="8"/>
        <v>176.81717636457014</v>
      </c>
      <c r="J30" s="262">
        <v>1558.4630175438581</v>
      </c>
      <c r="K30" s="262">
        <v>559.01390846681898</v>
      </c>
      <c r="L30" s="262">
        <v>84.234263233879744</v>
      </c>
      <c r="M30" s="283">
        <f>SUM(M28:M29)</f>
        <v>1550.7514385964901</v>
      </c>
      <c r="N30" s="283">
        <f t="shared" ref="N30:O30" si="9">SUM(N28:N29)</f>
        <v>556.247798627002</v>
      </c>
      <c r="O30" s="283">
        <f t="shared" si="9"/>
        <v>107.278357928924</v>
      </c>
      <c r="P30" s="301">
        <f>SUM(P28:P29)</f>
        <v>1490.9268771929801</v>
      </c>
      <c r="Q30" s="301">
        <f t="shared" ref="Q30:R30" si="10">SUM(Q28:Q29)</f>
        <v>534.788988558352</v>
      </c>
      <c r="R30" s="301">
        <f t="shared" si="10"/>
        <v>119.427668299225</v>
      </c>
    </row>
    <row r="31" spans="1:22" ht="14" x14ac:dyDescent="0.3">
      <c r="A31" s="419" t="s">
        <v>42</v>
      </c>
      <c r="B31" s="419">
        <v>33</v>
      </c>
      <c r="C31" s="259" t="s">
        <v>6</v>
      </c>
      <c r="D31" s="268">
        <v>1284</v>
      </c>
      <c r="E31" s="268">
        <v>321</v>
      </c>
      <c r="F31" s="268">
        <v>42</v>
      </c>
      <c r="G31" s="266">
        <v>2717.6002173912998</v>
      </c>
      <c r="H31" s="266">
        <v>679.40005434782597</v>
      </c>
      <c r="I31" s="266">
        <v>42.377442909113</v>
      </c>
      <c r="J31" s="262">
        <v>2582.6086956521699</v>
      </c>
      <c r="K31" s="262">
        <v>645.65217391304304</v>
      </c>
      <c r="L31" s="262">
        <v>74.701183368961907</v>
      </c>
      <c r="M31" s="284">
        <v>2665.5219130434798</v>
      </c>
      <c r="N31" s="284">
        <v>666.38047826086995</v>
      </c>
      <c r="O31" s="284">
        <v>79.554439325082697</v>
      </c>
      <c r="P31" s="301">
        <v>1802.8588695652199</v>
      </c>
      <c r="Q31" s="301">
        <v>450.71471739130402</v>
      </c>
      <c r="R31" s="301">
        <v>61.586699947791502</v>
      </c>
    </row>
    <row r="32" spans="1:22" ht="14" x14ac:dyDescent="0.3">
      <c r="A32" s="419"/>
      <c r="B32" s="419"/>
      <c r="C32" s="259" t="s">
        <v>7</v>
      </c>
      <c r="D32" s="268">
        <v>427</v>
      </c>
      <c r="E32" s="268">
        <v>107</v>
      </c>
      <c r="F32" s="268">
        <v>14</v>
      </c>
      <c r="G32" s="266">
        <v>385.79726086956498</v>
      </c>
      <c r="H32" s="266">
        <v>96.449315217391302</v>
      </c>
      <c r="I32" s="266">
        <v>6.0160068034900602</v>
      </c>
      <c r="J32" s="262">
        <v>157.826086956522</v>
      </c>
      <c r="K32" s="262">
        <v>39.456521739130402</v>
      </c>
      <c r="L32" s="262">
        <v>4.5650723169921203</v>
      </c>
      <c r="M32" s="284">
        <v>183.65217391304299</v>
      </c>
      <c r="N32" s="284">
        <v>45.913043478260903</v>
      </c>
      <c r="O32" s="284">
        <v>5.4812326452806204</v>
      </c>
      <c r="P32" s="301">
        <v>173.60869565217399</v>
      </c>
      <c r="Q32" s="301">
        <v>43.402173913043498</v>
      </c>
      <c r="R32" s="301">
        <v>5.9305732844392898</v>
      </c>
    </row>
    <row r="33" spans="1:18" ht="13" x14ac:dyDescent="0.3">
      <c r="A33" s="419"/>
      <c r="B33" s="419"/>
      <c r="C33" s="259" t="s">
        <v>72</v>
      </c>
      <c r="D33" s="268">
        <f>SUM(D31:D32)</f>
        <v>1711</v>
      </c>
      <c r="E33" s="268">
        <f>SUM(E31:E32)</f>
        <v>428</v>
      </c>
      <c r="F33" s="268">
        <f>SUM(F31:F32)</f>
        <v>56</v>
      </c>
      <c r="G33" s="267">
        <f>SUM(G31:G32)</f>
        <v>3103.3974782608648</v>
      </c>
      <c r="H33" s="267">
        <f t="shared" ref="H33:I33" si="11">SUM(H31:H32)</f>
        <v>775.84936956521733</v>
      </c>
      <c r="I33" s="267">
        <f t="shared" si="11"/>
        <v>48.393449712603058</v>
      </c>
      <c r="J33" s="262">
        <v>2740.4347826086919</v>
      </c>
      <c r="K33" s="262">
        <v>685.10869565217342</v>
      </c>
      <c r="L33" s="262">
        <v>79.266255685954022</v>
      </c>
      <c r="M33" s="283">
        <f>SUM(M31:M32)</f>
        <v>2849.1740869565228</v>
      </c>
      <c r="N33" s="283">
        <f t="shared" ref="N33:O33" si="12">SUM(N31:N32)</f>
        <v>712.29352173913082</v>
      </c>
      <c r="O33" s="283">
        <f t="shared" si="12"/>
        <v>85.035671970363325</v>
      </c>
      <c r="P33" s="301">
        <f>SUM(P31:P32)</f>
        <v>1976.4675652173939</v>
      </c>
      <c r="Q33" s="301">
        <f t="shared" ref="Q33:R33" si="13">SUM(Q31:Q32)</f>
        <v>494.11689130434752</v>
      </c>
      <c r="R33" s="301">
        <f t="shared" si="13"/>
        <v>67.517273232230792</v>
      </c>
    </row>
    <row r="34" spans="1:18" ht="14" x14ac:dyDescent="0.3">
      <c r="A34" s="419" t="s">
        <v>186</v>
      </c>
      <c r="B34" s="419">
        <v>34</v>
      </c>
      <c r="C34" s="259" t="s">
        <v>6</v>
      </c>
      <c r="D34" s="268">
        <v>1855</v>
      </c>
      <c r="E34" s="269">
        <v>450.14756195244098</v>
      </c>
      <c r="F34" s="268">
        <v>101</v>
      </c>
      <c r="G34" s="266">
        <v>1871.7512624113499</v>
      </c>
      <c r="H34" s="266">
        <v>454.17493867334201</v>
      </c>
      <c r="I34" s="266">
        <v>122.534205105802</v>
      </c>
      <c r="J34" s="262">
        <v>1427.38371631206</v>
      </c>
      <c r="K34" s="262">
        <v>346.35046057571998</v>
      </c>
      <c r="L34" s="262">
        <v>102.743046916908</v>
      </c>
      <c r="M34" s="284">
        <v>1932.1691914893599</v>
      </c>
      <c r="N34" s="284">
        <v>468.83517146433002</v>
      </c>
      <c r="O34" s="284">
        <v>146.98038374391501</v>
      </c>
      <c r="P34" s="281"/>
      <c r="Q34" s="281"/>
      <c r="R34" s="281"/>
    </row>
    <row r="35" spans="1:18" ht="14" x14ac:dyDescent="0.3">
      <c r="A35" s="419"/>
      <c r="B35" s="419"/>
      <c r="C35" s="259" t="s">
        <v>7</v>
      </c>
      <c r="D35" s="268">
        <v>1450</v>
      </c>
      <c r="E35" s="269">
        <v>351.82529411764699</v>
      </c>
      <c r="F35" s="268">
        <v>79</v>
      </c>
      <c r="G35" s="266">
        <v>795.19421276595699</v>
      </c>
      <c r="H35" s="266">
        <v>192.95153692115099</v>
      </c>
      <c r="I35" s="266">
        <v>52.057392839945003</v>
      </c>
      <c r="J35" s="262">
        <v>399.43262411347501</v>
      </c>
      <c r="K35" s="262">
        <v>96.921151439299095</v>
      </c>
      <c r="L35" s="262">
        <v>28.751151053808599</v>
      </c>
      <c r="M35" s="284">
        <v>725.71290780141896</v>
      </c>
      <c r="N35" s="284">
        <v>176.09210262828501</v>
      </c>
      <c r="O35" s="284">
        <v>55.205083564314698</v>
      </c>
      <c r="P35" s="281"/>
      <c r="Q35" s="281"/>
      <c r="R35" s="281"/>
    </row>
    <row r="36" spans="1:18" ht="13" x14ac:dyDescent="0.3">
      <c r="A36" s="419"/>
      <c r="B36" s="419"/>
      <c r="C36" s="259" t="s">
        <v>72</v>
      </c>
      <c r="D36" s="268">
        <f>SUM(D34:D35)</f>
        <v>3305</v>
      </c>
      <c r="E36" s="268">
        <f>SUM(E34:E35)</f>
        <v>801.97285607008803</v>
      </c>
      <c r="F36" s="268">
        <f>SUM(F34:F35)</f>
        <v>180</v>
      </c>
      <c r="G36" s="267">
        <f>SUM(G34:G35)</f>
        <v>2666.9454751773069</v>
      </c>
      <c r="H36" s="267">
        <f t="shared" ref="H36:I36" si="14">SUM(H34:H35)</f>
        <v>647.12647559449306</v>
      </c>
      <c r="I36" s="267">
        <f t="shared" si="14"/>
        <v>174.591597945747</v>
      </c>
      <c r="J36" s="262">
        <v>1826.8163404255349</v>
      </c>
      <c r="K36" s="262">
        <v>443.27161201501906</v>
      </c>
      <c r="L36" s="262">
        <v>131.49419797071658</v>
      </c>
      <c r="M36" s="283">
        <f>SUM(M34:M35)</f>
        <v>2657.882099290779</v>
      </c>
      <c r="N36" s="283">
        <f t="shared" ref="N36:O36" si="15">SUM(N34:N35)</f>
        <v>644.92727409261499</v>
      </c>
      <c r="O36" s="283">
        <f t="shared" si="15"/>
        <v>202.1854673082297</v>
      </c>
      <c r="P36" s="281"/>
      <c r="Q36" s="281"/>
      <c r="R36" s="281"/>
    </row>
    <row r="37" spans="1:18" ht="14" x14ac:dyDescent="0.3">
      <c r="A37" s="419" t="s">
        <v>86</v>
      </c>
      <c r="B37" s="419">
        <v>32</v>
      </c>
      <c r="C37" s="259" t="s">
        <v>6</v>
      </c>
      <c r="D37" s="268">
        <v>2962</v>
      </c>
      <c r="E37" s="268">
        <v>764</v>
      </c>
      <c r="F37" s="268">
        <v>68</v>
      </c>
      <c r="G37" s="266">
        <v>1837.4304217687099</v>
      </c>
      <c r="H37" s="266">
        <v>473.71253061224502</v>
      </c>
      <c r="I37" s="266">
        <v>95.389611572457099</v>
      </c>
      <c r="J37" s="262">
        <v>1125.9737687074801</v>
      </c>
      <c r="K37" s="262">
        <v>290.29011224489801</v>
      </c>
      <c r="L37" s="262">
        <v>77.034270248855293</v>
      </c>
      <c r="M37" s="283"/>
      <c r="N37" s="283"/>
      <c r="O37" s="283"/>
      <c r="P37" s="301">
        <v>2682.1789387755098</v>
      </c>
      <c r="Q37" s="301">
        <v>691.49925765306102</v>
      </c>
      <c r="R37" s="301">
        <v>114.27572700679799</v>
      </c>
    </row>
    <row r="38" spans="1:18" ht="14" x14ac:dyDescent="0.3">
      <c r="A38" s="419"/>
      <c r="B38" s="419"/>
      <c r="C38" s="259" t="s">
        <v>7</v>
      </c>
      <c r="D38" s="268">
        <v>1051</v>
      </c>
      <c r="E38" s="268">
        <v>271</v>
      </c>
      <c r="F38" s="268">
        <v>24</v>
      </c>
      <c r="G38" s="266">
        <v>528</v>
      </c>
      <c r="H38" s="266">
        <v>136.125</v>
      </c>
      <c r="I38" s="266">
        <v>27.4109508112832</v>
      </c>
      <c r="J38" s="262">
        <v>263.40136054421799</v>
      </c>
      <c r="K38" s="262">
        <v>67.908163265306101</v>
      </c>
      <c r="L38" s="262">
        <v>18.020785346866099</v>
      </c>
      <c r="M38" s="283"/>
      <c r="N38" s="283"/>
      <c r="O38" s="283"/>
      <c r="P38" s="301">
        <v>615.067319727891</v>
      </c>
      <c r="Q38" s="301">
        <v>158.57204336734699</v>
      </c>
      <c r="R38" s="301">
        <v>26.205285599668301</v>
      </c>
    </row>
    <row r="39" spans="1:18" ht="13" x14ac:dyDescent="0.3">
      <c r="A39" s="419"/>
      <c r="B39" s="419"/>
      <c r="C39" s="259" t="s">
        <v>72</v>
      </c>
      <c r="D39" s="268">
        <f>SUM(D37:D38)</f>
        <v>4013</v>
      </c>
      <c r="E39" s="268">
        <f>SUM(E37:E38)</f>
        <v>1035</v>
      </c>
      <c r="F39" s="268">
        <f>SUM(F37:F38)</f>
        <v>92</v>
      </c>
      <c r="G39" s="267">
        <f>SUM(G37:G38)</f>
        <v>2365.4304217687099</v>
      </c>
      <c r="H39" s="267">
        <f t="shared" ref="H39:I39" si="16">SUM(H37:H38)</f>
        <v>609.83753061224502</v>
      </c>
      <c r="I39" s="267">
        <f t="shared" si="16"/>
        <v>122.8005623837403</v>
      </c>
      <c r="J39" s="262">
        <v>1389.3751292516981</v>
      </c>
      <c r="K39" s="262">
        <v>358.1982755102041</v>
      </c>
      <c r="L39" s="262">
        <v>95.055055595721399</v>
      </c>
      <c r="M39" s="283"/>
      <c r="N39" s="283"/>
      <c r="O39" s="283"/>
      <c r="P39" s="301">
        <f>SUM(P37:P38)</f>
        <v>3297.2462585034009</v>
      </c>
      <c r="Q39" s="301">
        <f t="shared" ref="Q39:R39" si="17">SUM(Q37:Q38)</f>
        <v>850.07130102040799</v>
      </c>
      <c r="R39" s="301">
        <f t="shared" si="17"/>
        <v>140.48101260646629</v>
      </c>
    </row>
    <row r="40" spans="1:18" ht="14" x14ac:dyDescent="0.3">
      <c r="A40" s="419" t="s">
        <v>46</v>
      </c>
      <c r="B40" s="419">
        <v>28</v>
      </c>
      <c r="C40" s="259" t="s">
        <v>6</v>
      </c>
      <c r="D40" s="268">
        <v>1938</v>
      </c>
      <c r="E40" s="268">
        <v>571</v>
      </c>
      <c r="F40" s="268">
        <v>83</v>
      </c>
      <c r="G40" s="266">
        <v>2261.8895483871001</v>
      </c>
      <c r="H40" s="266">
        <v>666.44959907834095</v>
      </c>
      <c r="I40" s="266">
        <v>83.660154942222306</v>
      </c>
      <c r="J40" s="262">
        <v>909.33380645161299</v>
      </c>
      <c r="K40" s="262">
        <v>267.92871082949301</v>
      </c>
      <c r="L40" s="262">
        <v>53.752130743939702</v>
      </c>
      <c r="M40" s="284">
        <v>2364.0816774193499</v>
      </c>
      <c r="N40" s="284">
        <v>696.55977995391697</v>
      </c>
      <c r="O40" s="284">
        <v>121.692309463062</v>
      </c>
      <c r="P40" s="301">
        <v>3280.3618064516099</v>
      </c>
      <c r="Q40" s="301">
        <v>966.53517511520704</v>
      </c>
      <c r="R40" s="301">
        <v>147.854421472241</v>
      </c>
    </row>
    <row r="41" spans="1:18" ht="14" x14ac:dyDescent="0.3">
      <c r="A41" s="419"/>
      <c r="B41" s="419"/>
      <c r="C41" s="259" t="s">
        <v>7</v>
      </c>
      <c r="D41" s="268">
        <v>128</v>
      </c>
      <c r="E41" s="268">
        <v>38</v>
      </c>
      <c r="F41" s="268">
        <v>5</v>
      </c>
      <c r="G41" s="266">
        <v>118.279096774194</v>
      </c>
      <c r="H41" s="266">
        <v>34.850091013824901</v>
      </c>
      <c r="I41" s="266">
        <v>4.37477045225803</v>
      </c>
      <c r="J41" s="262">
        <v>56.774193548387103</v>
      </c>
      <c r="K41" s="262">
        <v>16.728110599078299</v>
      </c>
      <c r="L41" s="262">
        <v>3.3560105792206998</v>
      </c>
      <c r="M41" s="284">
        <v>56.774193548387103</v>
      </c>
      <c r="N41" s="284">
        <v>16.728110599078299</v>
      </c>
      <c r="O41" s="284">
        <v>2.92248055420318</v>
      </c>
      <c r="P41" s="301">
        <v>102.193548387097</v>
      </c>
      <c r="Q41" s="301">
        <v>30.110599078341</v>
      </c>
      <c r="R41" s="301">
        <v>4.6061284902332096</v>
      </c>
    </row>
    <row r="42" spans="1:18" ht="13" x14ac:dyDescent="0.3">
      <c r="A42" s="419"/>
      <c r="B42" s="419"/>
      <c r="C42" s="259" t="s">
        <v>72</v>
      </c>
      <c r="D42" s="268">
        <f>SUM(D40:D41)</f>
        <v>2066</v>
      </c>
      <c r="E42" s="268">
        <f>SUM(E40:E41)</f>
        <v>609</v>
      </c>
      <c r="F42" s="268">
        <f>SUM(F40:F41)</f>
        <v>88</v>
      </c>
      <c r="G42" s="267">
        <f>SUM(G40:G41)</f>
        <v>2380.1686451612941</v>
      </c>
      <c r="H42" s="267">
        <f t="shared" ref="H42:I42" si="18">SUM(H40:H41)</f>
        <v>701.29969009216586</v>
      </c>
      <c r="I42" s="267">
        <f t="shared" si="18"/>
        <v>88.034925394480339</v>
      </c>
      <c r="J42" s="262">
        <v>966.10800000000006</v>
      </c>
      <c r="K42" s="262">
        <v>284.65682142857133</v>
      </c>
      <c r="L42" s="262">
        <v>57.108141323160403</v>
      </c>
      <c r="M42" s="283">
        <f>SUM(M40:M41)</f>
        <v>2420.8558709677372</v>
      </c>
      <c r="N42" s="283">
        <f t="shared" ref="N42:O42" si="19">SUM(N40:N41)</f>
        <v>713.28789055299524</v>
      </c>
      <c r="O42" s="283">
        <f t="shared" si="19"/>
        <v>124.61479001726518</v>
      </c>
      <c r="P42" s="301">
        <f>SUM(P40:P41)</f>
        <v>3382.555354838707</v>
      </c>
      <c r="Q42" s="301">
        <f t="shared" ref="Q42:R42" si="20">SUM(Q40:Q41)</f>
        <v>996.64577419354805</v>
      </c>
      <c r="R42" s="301">
        <f t="shared" si="20"/>
        <v>152.4605499624742</v>
      </c>
    </row>
    <row r="43" spans="1:18" ht="13" x14ac:dyDescent="0.3">
      <c r="A43" s="419" t="s">
        <v>187</v>
      </c>
      <c r="B43" s="419">
        <v>29</v>
      </c>
      <c r="C43" s="259" t="s">
        <v>6</v>
      </c>
      <c r="D43" s="268">
        <v>1631</v>
      </c>
      <c r="E43" s="268">
        <v>464</v>
      </c>
      <c r="F43" s="268">
        <v>127</v>
      </c>
      <c r="G43" s="259"/>
      <c r="H43" s="259"/>
      <c r="I43" s="259"/>
      <c r="J43" s="262">
        <v>1293.0881303462299</v>
      </c>
      <c r="K43" s="262">
        <v>367.86127846056598</v>
      </c>
      <c r="L43" s="262">
        <v>94.473612085794997</v>
      </c>
      <c r="M43" s="284">
        <v>1362.5529287168999</v>
      </c>
      <c r="N43" s="284">
        <v>387.622815928085</v>
      </c>
      <c r="O43" s="284">
        <v>94.7268446305917</v>
      </c>
      <c r="P43" s="301">
        <v>2333.7987128309601</v>
      </c>
      <c r="Q43" s="301">
        <v>663.92549589156499</v>
      </c>
      <c r="R43" s="301">
        <v>146.23554516773001</v>
      </c>
    </row>
    <row r="44" spans="1:18" ht="13" x14ac:dyDescent="0.3">
      <c r="A44" s="419"/>
      <c r="B44" s="419"/>
      <c r="C44" s="259" t="s">
        <v>7</v>
      </c>
      <c r="D44" s="268">
        <v>387</v>
      </c>
      <c r="E44" s="268">
        <v>110</v>
      </c>
      <c r="F44" s="268">
        <v>80</v>
      </c>
      <c r="G44" s="259"/>
      <c r="H44" s="259"/>
      <c r="I44" s="259"/>
      <c r="J44" s="262">
        <v>86.028513238289193</v>
      </c>
      <c r="K44" s="262">
        <v>24.473628766065001</v>
      </c>
      <c r="L44" s="262">
        <v>6.2852826479937196</v>
      </c>
      <c r="M44" s="284">
        <v>175.64118940936899</v>
      </c>
      <c r="N44" s="284">
        <v>49.966890090596301</v>
      </c>
      <c r="O44" s="284">
        <v>12.210854572512901</v>
      </c>
      <c r="P44" s="301">
        <v>98.318761710794305</v>
      </c>
      <c r="Q44" s="301">
        <v>27.969992555657001</v>
      </c>
      <c r="R44" s="301">
        <v>6.1606417211335396</v>
      </c>
    </row>
    <row r="45" spans="1:18" ht="13" x14ac:dyDescent="0.3">
      <c r="A45" s="419"/>
      <c r="B45" s="419"/>
      <c r="C45" s="259" t="s">
        <v>72</v>
      </c>
      <c r="D45" s="268">
        <f>SUM(D43:D44)</f>
        <v>2018</v>
      </c>
      <c r="E45" s="268">
        <f>SUM(E43:E44)</f>
        <v>574</v>
      </c>
      <c r="F45" s="268">
        <f>SUM(F43:F44)</f>
        <v>207</v>
      </c>
      <c r="G45" s="259"/>
      <c r="H45" s="259"/>
      <c r="I45" s="259"/>
      <c r="J45" s="262">
        <v>1379.1166435845191</v>
      </c>
      <c r="K45" s="262">
        <v>392.334907226631</v>
      </c>
      <c r="L45" s="262">
        <v>100.75889473378872</v>
      </c>
      <c r="M45" s="283">
        <f>SUM(M43:M44)</f>
        <v>1538.1941181262689</v>
      </c>
      <c r="N45" s="283">
        <f t="shared" ref="N45:O45" si="21">SUM(N43:N44)</f>
        <v>437.58970601868128</v>
      </c>
      <c r="O45" s="283">
        <f t="shared" si="21"/>
        <v>106.9376992031046</v>
      </c>
      <c r="P45" s="301">
        <f>SUM(P43:P44)</f>
        <v>2432.1174745417543</v>
      </c>
      <c r="Q45" s="301">
        <f t="shared" ref="Q45" si="22">SUM(Q43:Q44)</f>
        <v>691.89548844722196</v>
      </c>
      <c r="R45" s="301">
        <f t="shared" ref="R45" si="23">SUM(R43:R44)</f>
        <v>152.39618688886355</v>
      </c>
    </row>
    <row r="46" spans="1:18" ht="14" x14ac:dyDescent="0.3">
      <c r="A46" s="419" t="s">
        <v>18</v>
      </c>
      <c r="B46" s="419">
        <v>25</v>
      </c>
      <c r="C46" s="259" t="s">
        <v>6</v>
      </c>
      <c r="D46" s="268">
        <v>1820</v>
      </c>
      <c r="E46" s="268">
        <v>601</v>
      </c>
      <c r="F46" s="268">
        <v>127</v>
      </c>
      <c r="G46" s="266">
        <v>1714.3710415841599</v>
      </c>
      <c r="H46" s="266">
        <v>565.74244372277201</v>
      </c>
      <c r="I46" s="266">
        <v>137.82975893405799</v>
      </c>
      <c r="J46" s="263"/>
      <c r="K46" s="263"/>
      <c r="L46" s="263"/>
      <c r="M46" s="284">
        <v>2129.9854574257402</v>
      </c>
      <c r="N46" s="284">
        <v>702.895200950495</v>
      </c>
      <c r="O46" s="284">
        <v>202.89989235247</v>
      </c>
      <c r="P46" s="281"/>
      <c r="Q46" s="281"/>
      <c r="R46" s="281"/>
    </row>
    <row r="47" spans="1:18" ht="14" x14ac:dyDescent="0.3">
      <c r="A47" s="419"/>
      <c r="B47" s="419"/>
      <c r="C47" s="259" t="s">
        <v>7</v>
      </c>
      <c r="D47" s="268">
        <v>311</v>
      </c>
      <c r="E47" s="268">
        <v>103</v>
      </c>
      <c r="F47" s="268">
        <v>22</v>
      </c>
      <c r="G47" s="266">
        <v>178.43995247524799</v>
      </c>
      <c r="H47" s="266">
        <v>58.885184316831698</v>
      </c>
      <c r="I47" s="266">
        <v>14.345981725835699</v>
      </c>
      <c r="J47" s="263"/>
      <c r="K47" s="263"/>
      <c r="L47" s="263"/>
      <c r="M47" s="284">
        <v>150.55841584158401</v>
      </c>
      <c r="N47" s="284">
        <v>49.684277227722802</v>
      </c>
      <c r="O47" s="284">
        <v>14.342016402279</v>
      </c>
      <c r="P47" s="281"/>
      <c r="Q47" s="281"/>
      <c r="R47" s="281"/>
    </row>
    <row r="48" spans="1:18" ht="13" x14ac:dyDescent="0.3">
      <c r="A48" s="419"/>
      <c r="B48" s="419"/>
      <c r="C48" s="259" t="s">
        <v>72</v>
      </c>
      <c r="D48" s="268">
        <f>SUM(D46:D47)</f>
        <v>2131</v>
      </c>
      <c r="E48" s="268">
        <f>SUM(E46:E47)</f>
        <v>704</v>
      </c>
      <c r="F48" s="268">
        <f>SUM(F46:F47)</f>
        <v>149</v>
      </c>
      <c r="G48" s="267">
        <f>SUM(G46:G47)</f>
        <v>1892.8109940594079</v>
      </c>
      <c r="H48" s="267">
        <f t="shared" ref="H48:I48" si="24">SUM(H46:H47)</f>
        <v>624.62762803960368</v>
      </c>
      <c r="I48" s="267">
        <f t="shared" si="24"/>
        <v>152.17574065989368</v>
      </c>
      <c r="J48" s="263"/>
      <c r="K48" s="263"/>
      <c r="L48" s="263"/>
      <c r="M48" s="283">
        <f>SUM(M46:M47)</f>
        <v>2280.5438732673242</v>
      </c>
      <c r="N48" s="283">
        <f t="shared" ref="N48:O48" si="25">SUM(N46:N47)</f>
        <v>752.57947817821776</v>
      </c>
      <c r="O48" s="283">
        <f t="shared" si="25"/>
        <v>217.24190875474901</v>
      </c>
      <c r="P48" s="281"/>
      <c r="Q48" s="281"/>
      <c r="R48" s="281"/>
    </row>
    <row r="49" spans="1:18" ht="14" x14ac:dyDescent="0.3">
      <c r="A49" s="419" t="s">
        <v>88</v>
      </c>
      <c r="B49" s="420">
        <v>30</v>
      </c>
      <c r="C49" s="259" t="s">
        <v>6</v>
      </c>
      <c r="D49" s="259"/>
      <c r="E49" s="259"/>
      <c r="F49" s="259"/>
      <c r="G49" s="266">
        <v>2046.85300840336</v>
      </c>
      <c r="H49" s="266">
        <v>562.88457731092399</v>
      </c>
      <c r="I49" s="266">
        <v>130.27136241133999</v>
      </c>
      <c r="J49" s="262">
        <v>1352.82806722689</v>
      </c>
      <c r="K49" s="262">
        <v>372.02771848739502</v>
      </c>
      <c r="L49" s="262">
        <v>98.6463341818733</v>
      </c>
      <c r="M49" s="284">
        <v>2163.33579831933</v>
      </c>
      <c r="N49" s="284">
        <v>594.91734453781498</v>
      </c>
      <c r="O49" s="284">
        <v>144.08427529637001</v>
      </c>
      <c r="P49" s="301">
        <v>1876.55858823529</v>
      </c>
      <c r="Q49" s="301">
        <v>516.05361176470603</v>
      </c>
      <c r="R49" s="301">
        <v>111.923727212343</v>
      </c>
    </row>
    <row r="50" spans="1:18" ht="14" x14ac:dyDescent="0.3">
      <c r="A50" s="419"/>
      <c r="B50" s="421"/>
      <c r="C50" s="259" t="s">
        <v>7</v>
      </c>
      <c r="D50" s="259"/>
      <c r="E50" s="259"/>
      <c r="F50" s="259"/>
      <c r="G50" s="266">
        <v>156.21811764705899</v>
      </c>
      <c r="H50" s="266">
        <v>42.959982352941203</v>
      </c>
      <c r="I50" s="266">
        <v>9.9424565103929101</v>
      </c>
      <c r="J50" s="262">
        <v>90.588605042016795</v>
      </c>
      <c r="K50" s="262">
        <v>24.9118663865546</v>
      </c>
      <c r="L50" s="262">
        <v>6.6055946225025899</v>
      </c>
      <c r="M50" s="284">
        <v>177.47899159663899</v>
      </c>
      <c r="N50" s="284">
        <v>48.806722689075599</v>
      </c>
      <c r="O50" s="284">
        <v>11.8206021942589</v>
      </c>
      <c r="P50" s="301">
        <v>33.2773109243698</v>
      </c>
      <c r="Q50" s="301">
        <v>9.1512605042016801</v>
      </c>
      <c r="R50" s="301">
        <v>1.98476119723073</v>
      </c>
    </row>
    <row r="51" spans="1:18" ht="13" x14ac:dyDescent="0.3">
      <c r="A51" s="419"/>
      <c r="B51" s="422"/>
      <c r="C51" s="259" t="s">
        <v>72</v>
      </c>
      <c r="D51" s="259"/>
      <c r="E51" s="259"/>
      <c r="F51" s="259"/>
      <c r="G51" s="267">
        <f>SUM(G49:G50)</f>
        <v>2203.071126050419</v>
      </c>
      <c r="H51" s="267">
        <f t="shared" ref="H51:I51" si="26">SUM(H49:H50)</f>
        <v>605.8445596638652</v>
      </c>
      <c r="I51" s="267">
        <f t="shared" si="26"/>
        <v>140.21381892173289</v>
      </c>
      <c r="J51" s="262">
        <v>1443.4166722689067</v>
      </c>
      <c r="K51" s="262">
        <v>396.93958487394963</v>
      </c>
      <c r="L51" s="262">
        <v>105.25192880437589</v>
      </c>
      <c r="M51" s="283">
        <f>SUM(M49:M50)</f>
        <v>2340.814789915969</v>
      </c>
      <c r="N51" s="283">
        <f t="shared" ref="N51:O51" si="27">SUM(N49:N50)</f>
        <v>643.72406722689061</v>
      </c>
      <c r="O51" s="283">
        <f t="shared" si="27"/>
        <v>155.90487749062891</v>
      </c>
      <c r="P51" s="301">
        <f>SUM(P49:P50)</f>
        <v>1909.8358991596599</v>
      </c>
      <c r="Q51" s="301">
        <f t="shared" ref="Q51:R51" si="28">SUM(Q49:Q50)</f>
        <v>525.20487226890771</v>
      </c>
      <c r="R51" s="301">
        <f t="shared" si="28"/>
        <v>113.90848840957372</v>
      </c>
    </row>
    <row r="54" spans="1:18" x14ac:dyDescent="0.25">
      <c r="A54" s="419" t="s">
        <v>79</v>
      </c>
      <c r="B54" s="424" t="s">
        <v>174</v>
      </c>
      <c r="C54" s="470" t="s">
        <v>81</v>
      </c>
      <c r="D54" s="471">
        <v>2016</v>
      </c>
      <c r="E54" s="471"/>
      <c r="F54" s="471"/>
      <c r="G54" s="472">
        <v>2017</v>
      </c>
      <c r="H54" s="472"/>
      <c r="I54" s="472"/>
      <c r="J54" s="472">
        <v>2019</v>
      </c>
      <c r="K54" s="472"/>
      <c r="L54" s="472"/>
    </row>
    <row r="55" spans="1:18" ht="23" x14ac:dyDescent="0.25">
      <c r="A55" s="418"/>
      <c r="B55" s="418"/>
      <c r="C55" s="473"/>
      <c r="D55" s="305" t="s">
        <v>142</v>
      </c>
      <c r="E55" s="305" t="s">
        <v>210</v>
      </c>
      <c r="F55" s="305" t="s">
        <v>131</v>
      </c>
      <c r="G55" s="305" t="s">
        <v>142</v>
      </c>
      <c r="H55" s="305" t="s">
        <v>210</v>
      </c>
      <c r="I55" s="305" t="s">
        <v>131</v>
      </c>
      <c r="J55" s="305" t="s">
        <v>142</v>
      </c>
      <c r="K55" s="305" t="s">
        <v>210</v>
      </c>
      <c r="L55" s="305" t="s">
        <v>131</v>
      </c>
    </row>
    <row r="56" spans="1:18" ht="13" x14ac:dyDescent="0.3">
      <c r="A56" s="419" t="s">
        <v>132</v>
      </c>
      <c r="B56" s="419">
        <v>23</v>
      </c>
      <c r="C56" s="259" t="s">
        <v>6</v>
      </c>
      <c r="D56" s="262">
        <v>1543.02442105263</v>
      </c>
      <c r="E56" s="262">
        <v>553.47615102974805</v>
      </c>
      <c r="F56" s="262">
        <v>83.399813660059706</v>
      </c>
      <c r="G56" s="284">
        <v>1550.7514385964901</v>
      </c>
      <c r="H56" s="284">
        <v>556.247798627002</v>
      </c>
      <c r="I56" s="284">
        <v>107.278357928924</v>
      </c>
      <c r="J56" s="262">
        <v>1490.9268771929801</v>
      </c>
      <c r="K56" s="262">
        <v>534.788988558352</v>
      </c>
      <c r="L56" s="262">
        <v>119.427668299225</v>
      </c>
    </row>
    <row r="57" spans="1:18" ht="13" x14ac:dyDescent="0.3">
      <c r="A57" s="419"/>
      <c r="B57" s="419"/>
      <c r="C57" s="259" t="s">
        <v>7</v>
      </c>
      <c r="D57" s="262">
        <v>15.4385964912281</v>
      </c>
      <c r="E57" s="262">
        <v>5.5377574370709404</v>
      </c>
      <c r="F57" s="262">
        <v>0.83444957382003304</v>
      </c>
      <c r="G57" s="283">
        <v>0</v>
      </c>
      <c r="H57" s="283">
        <v>0</v>
      </c>
      <c r="I57" s="283">
        <v>0</v>
      </c>
      <c r="J57" s="262">
        <v>0</v>
      </c>
      <c r="K57" s="262">
        <v>0</v>
      </c>
      <c r="L57" s="262">
        <v>0</v>
      </c>
    </row>
    <row r="58" spans="1:18" ht="13" x14ac:dyDescent="0.3">
      <c r="A58" s="419"/>
      <c r="B58" s="419"/>
      <c r="C58" s="259" t="s">
        <v>72</v>
      </c>
      <c r="D58" s="262">
        <v>1558.4630175438581</v>
      </c>
      <c r="E58" s="262">
        <v>559.01390846681898</v>
      </c>
      <c r="F58" s="262">
        <v>84.234263233879744</v>
      </c>
      <c r="G58" s="283">
        <f>SUM(G56:G57)</f>
        <v>1550.7514385964901</v>
      </c>
      <c r="H58" s="283">
        <f t="shared" ref="H58:I58" si="29">SUM(H56:H57)</f>
        <v>556.247798627002</v>
      </c>
      <c r="I58" s="283">
        <f t="shared" si="29"/>
        <v>107.278357928924</v>
      </c>
      <c r="J58" s="262">
        <f>SUM(J56:J57)</f>
        <v>1490.9268771929801</v>
      </c>
      <c r="K58" s="262">
        <f t="shared" ref="K58:L58" si="30">SUM(K56:K57)</f>
        <v>534.788988558352</v>
      </c>
      <c r="L58" s="262">
        <f t="shared" si="30"/>
        <v>119.427668299225</v>
      </c>
    </row>
    <row r="59" spans="1:18" ht="13" x14ac:dyDescent="0.3">
      <c r="A59" s="419" t="s">
        <v>42</v>
      </c>
      <c r="B59" s="419">
        <v>33</v>
      </c>
      <c r="C59" s="259" t="s">
        <v>6</v>
      </c>
      <c r="D59" s="262">
        <v>2582.6086956521699</v>
      </c>
      <c r="E59" s="262">
        <v>645.65217391304304</v>
      </c>
      <c r="F59" s="262">
        <v>74.701183368961907</v>
      </c>
      <c r="G59" s="284">
        <v>2665.5219130434798</v>
      </c>
      <c r="H59" s="284">
        <v>666.38047826086995</v>
      </c>
      <c r="I59" s="284">
        <v>79.554439325082697</v>
      </c>
      <c r="J59" s="262">
        <v>1802.8588695652199</v>
      </c>
      <c r="K59" s="262">
        <v>450.71471739130402</v>
      </c>
      <c r="L59" s="262">
        <v>61.586699947791502</v>
      </c>
    </row>
    <row r="60" spans="1:18" ht="13" x14ac:dyDescent="0.3">
      <c r="A60" s="419"/>
      <c r="B60" s="419"/>
      <c r="C60" s="259" t="s">
        <v>7</v>
      </c>
      <c r="D60" s="262">
        <v>157.826086956522</v>
      </c>
      <c r="E60" s="262">
        <v>39.456521739130402</v>
      </c>
      <c r="F60" s="262">
        <v>4.5650723169921203</v>
      </c>
      <c r="G60" s="284">
        <v>183.65217391304299</v>
      </c>
      <c r="H60" s="284">
        <v>45.913043478260903</v>
      </c>
      <c r="I60" s="284">
        <v>5.4812326452806204</v>
      </c>
      <c r="J60" s="262">
        <v>173.60869565217399</v>
      </c>
      <c r="K60" s="262">
        <v>43.402173913043498</v>
      </c>
      <c r="L60" s="262">
        <v>5.9305732844392898</v>
      </c>
    </row>
    <row r="61" spans="1:18" ht="13" x14ac:dyDescent="0.3">
      <c r="A61" s="419"/>
      <c r="B61" s="419"/>
      <c r="C61" s="259" t="s">
        <v>72</v>
      </c>
      <c r="D61" s="262">
        <v>2740.4347826086919</v>
      </c>
      <c r="E61" s="262">
        <v>685.10869565217342</v>
      </c>
      <c r="F61" s="262">
        <v>79.266255685954022</v>
      </c>
      <c r="G61" s="283">
        <f>SUM(G59:G60)</f>
        <v>2849.1740869565228</v>
      </c>
      <c r="H61" s="283">
        <f t="shared" ref="H61:I61" si="31">SUM(H59:H60)</f>
        <v>712.29352173913082</v>
      </c>
      <c r="I61" s="283">
        <f t="shared" si="31"/>
        <v>85.035671970363325</v>
      </c>
      <c r="J61" s="262">
        <f>SUM(J59:J60)</f>
        <v>1976.4675652173939</v>
      </c>
      <c r="K61" s="262">
        <f t="shared" ref="K61:L61" si="32">SUM(K59:K60)</f>
        <v>494.11689130434752</v>
      </c>
      <c r="L61" s="262">
        <f t="shared" si="32"/>
        <v>67.517273232230792</v>
      </c>
    </row>
    <row r="62" spans="1:18" ht="13" x14ac:dyDescent="0.3">
      <c r="A62" s="419" t="s">
        <v>186</v>
      </c>
      <c r="B62" s="419">
        <v>34</v>
      </c>
      <c r="C62" s="259" t="s">
        <v>6</v>
      </c>
      <c r="D62" s="262">
        <v>1427.38371631206</v>
      </c>
      <c r="E62" s="262">
        <v>346.35046057571998</v>
      </c>
      <c r="F62" s="262">
        <v>102.743046916908</v>
      </c>
      <c r="G62" s="284">
        <v>1932.1691914893599</v>
      </c>
      <c r="H62" s="284">
        <v>468.83517146433002</v>
      </c>
      <c r="I62" s="284">
        <v>146.98038374391501</v>
      </c>
      <c r="J62" s="468"/>
      <c r="K62" s="468"/>
      <c r="L62" s="468"/>
    </row>
    <row r="63" spans="1:18" ht="13" x14ac:dyDescent="0.3">
      <c r="A63" s="419"/>
      <c r="B63" s="419"/>
      <c r="C63" s="259" t="s">
        <v>7</v>
      </c>
      <c r="D63" s="262">
        <v>399.43262411347501</v>
      </c>
      <c r="E63" s="262">
        <v>96.921151439299095</v>
      </c>
      <c r="F63" s="262">
        <v>28.751151053808599</v>
      </c>
      <c r="G63" s="284">
        <v>725.71290780141896</v>
      </c>
      <c r="H63" s="284">
        <v>176.09210262828501</v>
      </c>
      <c r="I63" s="284">
        <v>55.205083564314698</v>
      </c>
      <c r="J63" s="468"/>
      <c r="K63" s="468"/>
      <c r="L63" s="468"/>
    </row>
    <row r="64" spans="1:18" ht="13" x14ac:dyDescent="0.3">
      <c r="A64" s="419"/>
      <c r="B64" s="419"/>
      <c r="C64" s="259" t="s">
        <v>72</v>
      </c>
      <c r="D64" s="262">
        <v>1826.8163404255349</v>
      </c>
      <c r="E64" s="262">
        <v>443.27161201501906</v>
      </c>
      <c r="F64" s="262">
        <v>131.49419797071658</v>
      </c>
      <c r="G64" s="283">
        <f>SUM(G62:G63)</f>
        <v>2657.882099290779</v>
      </c>
      <c r="H64" s="283">
        <f t="shared" ref="H64:I64" si="33">SUM(H62:H63)</f>
        <v>644.92727409261499</v>
      </c>
      <c r="I64" s="283">
        <f t="shared" si="33"/>
        <v>202.1854673082297</v>
      </c>
      <c r="J64" s="468"/>
      <c r="K64" s="468"/>
      <c r="L64" s="468"/>
    </row>
    <row r="65" spans="1:12" ht="13" x14ac:dyDescent="0.3">
      <c r="A65" s="419" t="s">
        <v>86</v>
      </c>
      <c r="B65" s="419">
        <v>32</v>
      </c>
      <c r="C65" s="259" t="s">
        <v>6</v>
      </c>
      <c r="D65" s="262">
        <v>1125.9737687074801</v>
      </c>
      <c r="E65" s="262">
        <v>290.29011224489801</v>
      </c>
      <c r="F65" s="262">
        <v>77.034270248855293</v>
      </c>
      <c r="G65" s="283"/>
      <c r="H65" s="283"/>
      <c r="I65" s="283"/>
      <c r="J65" s="262">
        <v>2682.1789387755098</v>
      </c>
      <c r="K65" s="262">
        <v>691.49925765306102</v>
      </c>
      <c r="L65" s="262">
        <v>114.27572700679799</v>
      </c>
    </row>
    <row r="66" spans="1:12" ht="13" x14ac:dyDescent="0.3">
      <c r="A66" s="419"/>
      <c r="B66" s="419"/>
      <c r="C66" s="259" t="s">
        <v>7</v>
      </c>
      <c r="D66" s="262">
        <v>263.40136054421799</v>
      </c>
      <c r="E66" s="262">
        <v>67.908163265306101</v>
      </c>
      <c r="F66" s="262">
        <v>18.020785346866099</v>
      </c>
      <c r="G66" s="283"/>
      <c r="H66" s="283"/>
      <c r="I66" s="283"/>
      <c r="J66" s="262">
        <v>615.067319727891</v>
      </c>
      <c r="K66" s="262">
        <v>158.57204336734699</v>
      </c>
      <c r="L66" s="262">
        <v>26.205285599668301</v>
      </c>
    </row>
    <row r="67" spans="1:12" ht="13" x14ac:dyDescent="0.3">
      <c r="A67" s="419"/>
      <c r="B67" s="419"/>
      <c r="C67" s="259" t="s">
        <v>72</v>
      </c>
      <c r="D67" s="262">
        <v>1389.3751292516981</v>
      </c>
      <c r="E67" s="262">
        <v>358.1982755102041</v>
      </c>
      <c r="F67" s="262">
        <v>95.055055595721399</v>
      </c>
      <c r="G67" s="283"/>
      <c r="H67" s="283"/>
      <c r="I67" s="283"/>
      <c r="J67" s="262">
        <f>SUM(J65:J66)</f>
        <v>3297.2462585034009</v>
      </c>
      <c r="K67" s="262">
        <f t="shared" ref="K67:L67" si="34">SUM(K65:K66)</f>
        <v>850.07130102040799</v>
      </c>
      <c r="L67" s="262">
        <f t="shared" si="34"/>
        <v>140.48101260646629</v>
      </c>
    </row>
    <row r="68" spans="1:12" ht="13" x14ac:dyDescent="0.3">
      <c r="A68" s="419" t="s">
        <v>46</v>
      </c>
      <c r="B68" s="419">
        <v>28</v>
      </c>
      <c r="C68" s="259" t="s">
        <v>6</v>
      </c>
      <c r="D68" s="262">
        <v>909.33380645161299</v>
      </c>
      <c r="E68" s="262">
        <v>267.92871082949301</v>
      </c>
      <c r="F68" s="262">
        <v>53.752130743939702</v>
      </c>
      <c r="G68" s="284">
        <v>2364.0816774193499</v>
      </c>
      <c r="H68" s="284">
        <v>696.55977995391697</v>
      </c>
      <c r="I68" s="284">
        <v>121.692309463062</v>
      </c>
      <c r="J68" s="262">
        <v>3280.3618064516099</v>
      </c>
      <c r="K68" s="262">
        <v>966.53517511520704</v>
      </c>
      <c r="L68" s="262">
        <v>147.854421472241</v>
      </c>
    </row>
    <row r="69" spans="1:12" ht="13" x14ac:dyDescent="0.3">
      <c r="A69" s="419"/>
      <c r="B69" s="419"/>
      <c r="C69" s="259" t="s">
        <v>7</v>
      </c>
      <c r="D69" s="262">
        <v>56.774193548387103</v>
      </c>
      <c r="E69" s="262">
        <v>16.728110599078299</v>
      </c>
      <c r="F69" s="262">
        <v>3.3560105792206998</v>
      </c>
      <c r="G69" s="284">
        <v>56.774193548387103</v>
      </c>
      <c r="H69" s="284">
        <v>16.728110599078299</v>
      </c>
      <c r="I69" s="284">
        <v>2.92248055420318</v>
      </c>
      <c r="J69" s="262">
        <v>102.193548387097</v>
      </c>
      <c r="K69" s="262">
        <v>30.110599078341</v>
      </c>
      <c r="L69" s="262">
        <v>4.6061284902332096</v>
      </c>
    </row>
    <row r="70" spans="1:12" ht="13" x14ac:dyDescent="0.3">
      <c r="A70" s="419"/>
      <c r="B70" s="419"/>
      <c r="C70" s="259" t="s">
        <v>72</v>
      </c>
      <c r="D70" s="262">
        <v>966.10800000000006</v>
      </c>
      <c r="E70" s="262">
        <v>284.65682142857133</v>
      </c>
      <c r="F70" s="262">
        <v>57.108141323160403</v>
      </c>
      <c r="G70" s="283">
        <f>SUM(G68:G69)</f>
        <v>2420.8558709677372</v>
      </c>
      <c r="H70" s="283">
        <f t="shared" ref="H70:I70" si="35">SUM(H68:H69)</f>
        <v>713.28789055299524</v>
      </c>
      <c r="I70" s="283">
        <f t="shared" si="35"/>
        <v>124.61479001726518</v>
      </c>
      <c r="J70" s="262">
        <f>SUM(J68:J69)</f>
        <v>3382.555354838707</v>
      </c>
      <c r="K70" s="262">
        <f t="shared" ref="K70:L70" si="36">SUM(K68:K69)</f>
        <v>996.64577419354805</v>
      </c>
      <c r="L70" s="262">
        <f t="shared" si="36"/>
        <v>152.4605499624742</v>
      </c>
    </row>
    <row r="71" spans="1:12" ht="13" x14ac:dyDescent="0.3">
      <c r="A71" s="419" t="s">
        <v>187</v>
      </c>
      <c r="B71" s="419">
        <v>29</v>
      </c>
      <c r="C71" s="259" t="s">
        <v>6</v>
      </c>
      <c r="D71" s="262">
        <v>1293.0881303462299</v>
      </c>
      <c r="E71" s="262">
        <v>367.86127846056598</v>
      </c>
      <c r="F71" s="262">
        <v>94.473612085794997</v>
      </c>
      <c r="G71" s="284">
        <v>1362.5529287168999</v>
      </c>
      <c r="H71" s="284">
        <v>387.622815928085</v>
      </c>
      <c r="I71" s="284">
        <v>94.7268446305917</v>
      </c>
      <c r="J71" s="262">
        <v>2333.7987128309601</v>
      </c>
      <c r="K71" s="262">
        <v>663.92549589156499</v>
      </c>
      <c r="L71" s="262">
        <v>146.23554516773001</v>
      </c>
    </row>
    <row r="72" spans="1:12" ht="13" x14ac:dyDescent="0.3">
      <c r="A72" s="419"/>
      <c r="B72" s="419"/>
      <c r="C72" s="259" t="s">
        <v>7</v>
      </c>
      <c r="D72" s="262">
        <v>86.028513238289193</v>
      </c>
      <c r="E72" s="262">
        <v>24.473628766065001</v>
      </c>
      <c r="F72" s="262">
        <v>6.2852826479937196</v>
      </c>
      <c r="G72" s="284">
        <v>175.64118940936899</v>
      </c>
      <c r="H72" s="284">
        <v>49.966890090596301</v>
      </c>
      <c r="I72" s="284">
        <v>12.210854572512901</v>
      </c>
      <c r="J72" s="262">
        <v>98.318761710794305</v>
      </c>
      <c r="K72" s="262">
        <v>27.969992555657001</v>
      </c>
      <c r="L72" s="262">
        <v>6.1606417211335396</v>
      </c>
    </row>
    <row r="73" spans="1:12" ht="13" x14ac:dyDescent="0.3">
      <c r="A73" s="419"/>
      <c r="B73" s="419"/>
      <c r="C73" s="259" t="s">
        <v>72</v>
      </c>
      <c r="D73" s="262">
        <v>1379.1166435845191</v>
      </c>
      <c r="E73" s="262">
        <v>392.334907226631</v>
      </c>
      <c r="F73" s="262">
        <v>100.75889473378872</v>
      </c>
      <c r="G73" s="283">
        <f>SUM(G71:G72)</f>
        <v>1538.1941181262689</v>
      </c>
      <c r="H73" s="283">
        <f t="shared" ref="H73:I73" si="37">SUM(H71:H72)</f>
        <v>437.58970601868128</v>
      </c>
      <c r="I73" s="283">
        <f t="shared" si="37"/>
        <v>106.9376992031046</v>
      </c>
      <c r="J73" s="262">
        <f>SUM(J71:J72)</f>
        <v>2432.1174745417543</v>
      </c>
      <c r="K73" s="262">
        <f t="shared" ref="K73:L73" si="38">SUM(K71:K72)</f>
        <v>691.89548844722196</v>
      </c>
      <c r="L73" s="262">
        <f t="shared" si="38"/>
        <v>152.39618688886355</v>
      </c>
    </row>
    <row r="74" spans="1:12" ht="13" x14ac:dyDescent="0.3">
      <c r="A74" s="419" t="s">
        <v>18</v>
      </c>
      <c r="B74" s="419">
        <v>25</v>
      </c>
      <c r="C74" s="259" t="s">
        <v>6</v>
      </c>
      <c r="D74" s="263"/>
      <c r="E74" s="263"/>
      <c r="F74" s="263"/>
      <c r="G74" s="284">
        <v>2129.9854574257402</v>
      </c>
      <c r="H74" s="284">
        <v>702.895200950495</v>
      </c>
      <c r="I74" s="284">
        <v>202.89989235247</v>
      </c>
      <c r="J74" s="468"/>
      <c r="K74" s="468"/>
      <c r="L74" s="468"/>
    </row>
    <row r="75" spans="1:12" ht="13" x14ac:dyDescent="0.3">
      <c r="A75" s="419"/>
      <c r="B75" s="419"/>
      <c r="C75" s="259" t="s">
        <v>7</v>
      </c>
      <c r="D75" s="263"/>
      <c r="E75" s="263"/>
      <c r="F75" s="263"/>
      <c r="G75" s="284">
        <v>150.55841584158401</v>
      </c>
      <c r="H75" s="284">
        <v>49.684277227722802</v>
      </c>
      <c r="I75" s="284">
        <v>14.342016402279</v>
      </c>
      <c r="J75" s="468"/>
      <c r="K75" s="468"/>
      <c r="L75" s="468"/>
    </row>
    <row r="76" spans="1:12" ht="13" x14ac:dyDescent="0.3">
      <c r="A76" s="419"/>
      <c r="B76" s="419"/>
      <c r="C76" s="259" t="s">
        <v>72</v>
      </c>
      <c r="D76" s="263"/>
      <c r="E76" s="263"/>
      <c r="F76" s="263"/>
      <c r="G76" s="283">
        <f>SUM(G74:G75)</f>
        <v>2280.5438732673242</v>
      </c>
      <c r="H76" s="283">
        <f t="shared" ref="H76:I76" si="39">SUM(H74:H75)</f>
        <v>752.57947817821776</v>
      </c>
      <c r="I76" s="283">
        <f t="shared" si="39"/>
        <v>217.24190875474901</v>
      </c>
      <c r="J76" s="468"/>
      <c r="K76" s="468"/>
      <c r="L76" s="468"/>
    </row>
    <row r="77" spans="1:12" ht="13" x14ac:dyDescent="0.3">
      <c r="A77" s="419" t="s">
        <v>88</v>
      </c>
      <c r="B77" s="420">
        <v>30</v>
      </c>
      <c r="C77" s="259" t="s">
        <v>6</v>
      </c>
      <c r="D77" s="262">
        <v>1352.82806722689</v>
      </c>
      <c r="E77" s="262">
        <v>372.02771848739502</v>
      </c>
      <c r="F77" s="262">
        <v>98.6463341818733</v>
      </c>
      <c r="G77" s="284">
        <v>2163.33579831933</v>
      </c>
      <c r="H77" s="284">
        <v>594.91734453781498</v>
      </c>
      <c r="I77" s="284">
        <v>144.08427529637001</v>
      </c>
      <c r="J77" s="262">
        <v>1876.55858823529</v>
      </c>
      <c r="K77" s="262">
        <v>516.05361176470603</v>
      </c>
      <c r="L77" s="262">
        <v>111.923727212343</v>
      </c>
    </row>
    <row r="78" spans="1:12" ht="13" x14ac:dyDescent="0.3">
      <c r="A78" s="419"/>
      <c r="B78" s="421"/>
      <c r="C78" s="259" t="s">
        <v>7</v>
      </c>
      <c r="D78" s="262">
        <v>90.588605042016795</v>
      </c>
      <c r="E78" s="262">
        <v>24.9118663865546</v>
      </c>
      <c r="F78" s="262">
        <v>6.6055946225025899</v>
      </c>
      <c r="G78" s="284">
        <v>177.47899159663899</v>
      </c>
      <c r="H78" s="284">
        <v>48.806722689075599</v>
      </c>
      <c r="I78" s="284">
        <v>11.8206021942589</v>
      </c>
      <c r="J78" s="262">
        <v>33.2773109243698</v>
      </c>
      <c r="K78" s="262">
        <v>9.1512605042016801</v>
      </c>
      <c r="L78" s="262">
        <v>1.98476119723073</v>
      </c>
    </row>
    <row r="79" spans="1:12" ht="13" x14ac:dyDescent="0.3">
      <c r="A79" s="419"/>
      <c r="B79" s="422"/>
      <c r="C79" s="259" t="s">
        <v>72</v>
      </c>
      <c r="D79" s="262">
        <v>1443.4166722689067</v>
      </c>
      <c r="E79" s="262">
        <v>396.93958487394963</v>
      </c>
      <c r="F79" s="262">
        <v>105.25192880437589</v>
      </c>
      <c r="G79" s="283">
        <f>SUM(G77:G78)</f>
        <v>2340.814789915969</v>
      </c>
      <c r="H79" s="283">
        <f t="shared" ref="H79:I79" si="40">SUM(H77:H78)</f>
        <v>643.72406722689061</v>
      </c>
      <c r="I79" s="283">
        <f t="shared" si="40"/>
        <v>155.90487749062891</v>
      </c>
      <c r="J79" s="262">
        <f>SUM(J77:J78)</f>
        <v>1909.8358991596599</v>
      </c>
      <c r="K79" s="262">
        <f t="shared" ref="K79:L79" si="41">SUM(K77:K78)</f>
        <v>525.20487226890771</v>
      </c>
      <c r="L79" s="262">
        <f t="shared" si="41"/>
        <v>113.90848840957372</v>
      </c>
    </row>
  </sheetData>
  <mergeCells count="65">
    <mergeCell ref="A77:A79"/>
    <mergeCell ref="B77:B79"/>
    <mergeCell ref="D54:F54"/>
    <mergeCell ref="G54:I54"/>
    <mergeCell ref="J54:L54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4:A55"/>
    <mergeCell ref="B54:B55"/>
    <mergeCell ref="C54:C55"/>
    <mergeCell ref="A56:A58"/>
    <mergeCell ref="B56:B58"/>
    <mergeCell ref="R4:R6"/>
    <mergeCell ref="R7:R9"/>
    <mergeCell ref="R19:R21"/>
    <mergeCell ref="R10:R12"/>
    <mergeCell ref="P10:P12"/>
    <mergeCell ref="P16:P18"/>
    <mergeCell ref="P19:P21"/>
    <mergeCell ref="Q19:Q21"/>
    <mergeCell ref="Q16:Q18"/>
    <mergeCell ref="Q10:Q12"/>
    <mergeCell ref="P13:P15"/>
    <mergeCell ref="Q13:Q15"/>
    <mergeCell ref="R13:R15"/>
    <mergeCell ref="R16:R18"/>
    <mergeCell ref="G26:I26"/>
    <mergeCell ref="P4:P6"/>
    <mergeCell ref="Q4:Q6"/>
    <mergeCell ref="P7:P9"/>
    <mergeCell ref="Q7:Q9"/>
    <mergeCell ref="A49:A51"/>
    <mergeCell ref="B49:B51"/>
    <mergeCell ref="A34:A36"/>
    <mergeCell ref="B34:B36"/>
    <mergeCell ref="A37:A39"/>
    <mergeCell ref="B37:B39"/>
    <mergeCell ref="A40:A42"/>
    <mergeCell ref="B40:B42"/>
    <mergeCell ref="P26:R26"/>
    <mergeCell ref="P22:V22"/>
    <mergeCell ref="A43:A45"/>
    <mergeCell ref="B43:B45"/>
    <mergeCell ref="A46:A48"/>
    <mergeCell ref="B46:B48"/>
    <mergeCell ref="J26:L26"/>
    <mergeCell ref="M26:O26"/>
    <mergeCell ref="A28:A30"/>
    <mergeCell ref="B28:B30"/>
    <mergeCell ref="A31:A33"/>
    <mergeCell ref="B31:B33"/>
    <mergeCell ref="A26:A27"/>
    <mergeCell ref="B26:B27"/>
    <mergeCell ref="C26:C27"/>
    <mergeCell ref="D26:F26"/>
  </mergeCells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37"/>
  <sheetViews>
    <sheetView topLeftCell="Q4" zoomScaleNormal="100" workbookViewId="0">
      <selection activeCell="AE4" sqref="AE4"/>
    </sheetView>
  </sheetViews>
  <sheetFormatPr defaultRowHeight="12.5" x14ac:dyDescent="0.25"/>
  <cols>
    <col min="1" max="1" width="16.453125" bestFit="1" customWidth="1"/>
    <col min="2" max="2" width="5.54296875" customWidth="1"/>
    <col min="3" max="3" width="4.54296875" customWidth="1"/>
    <col min="4" max="5" width="4.453125" customWidth="1"/>
    <col min="6" max="6" width="5.54296875" bestFit="1" customWidth="1"/>
    <col min="7" max="7" width="5" customWidth="1"/>
    <col min="8" max="14" width="5.453125" bestFit="1" customWidth="1"/>
    <col min="15" max="15" width="5.453125" customWidth="1"/>
    <col min="16" max="18" width="6" customWidth="1"/>
    <col min="19" max="19" width="5.36328125" bestFit="1" customWidth="1"/>
    <col min="20" max="24" width="5.36328125" customWidth="1"/>
    <col min="25" max="25" width="5.6328125" bestFit="1" customWidth="1"/>
    <col min="26" max="26" width="5" bestFit="1" customWidth="1"/>
    <col min="27" max="27" width="7" customWidth="1"/>
    <col min="28" max="28" width="20.6328125" customWidth="1"/>
    <col min="29" max="29" width="16.08984375" bestFit="1" customWidth="1"/>
    <col min="30" max="30" width="13.453125" bestFit="1" customWidth="1"/>
    <col min="31" max="31" width="20.90625" bestFit="1" customWidth="1"/>
    <col min="32" max="32" width="14.54296875" bestFit="1" customWidth="1"/>
  </cols>
  <sheetData>
    <row r="1" spans="1:33" x14ac:dyDescent="0.25">
      <c r="AB1" s="1">
        <f>AVERAGE(B35:H35)</f>
        <v>2381.5714285714284</v>
      </c>
    </row>
    <row r="2" spans="1:33" ht="13" x14ac:dyDescent="0.3">
      <c r="A2" s="404" t="s">
        <v>191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C2" s="442" t="s">
        <v>176</v>
      </c>
      <c r="AD2" s="443"/>
      <c r="AE2" s="443"/>
      <c r="AF2" s="443"/>
      <c r="AG2" s="443"/>
    </row>
    <row r="3" spans="1:33" x14ac:dyDescent="0.25">
      <c r="A3" s="3"/>
      <c r="B3" s="50">
        <v>1988</v>
      </c>
      <c r="C3" s="50">
        <v>1989</v>
      </c>
      <c r="D3" s="50">
        <v>1990</v>
      </c>
      <c r="E3" s="50">
        <v>1991</v>
      </c>
      <c r="F3" s="50">
        <v>1994</v>
      </c>
      <c r="G3" s="50">
        <v>1997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2014</v>
      </c>
      <c r="V3" s="50">
        <v>2015</v>
      </c>
      <c r="W3" s="50">
        <v>2016</v>
      </c>
      <c r="X3" s="50">
        <v>2017</v>
      </c>
      <c r="Y3" s="50">
        <v>2019</v>
      </c>
      <c r="Z3" s="50" t="s">
        <v>55</v>
      </c>
      <c r="AA3" s="51" t="s">
        <v>56</v>
      </c>
      <c r="AC3" s="220" t="s">
        <v>179</v>
      </c>
      <c r="AD3" s="220" t="s">
        <v>178</v>
      </c>
      <c r="AE3" s="220" t="s">
        <v>197</v>
      </c>
      <c r="AF3" s="1" t="s">
        <v>177</v>
      </c>
    </row>
    <row r="4" spans="1:33" x14ac:dyDescent="0.25">
      <c r="A4" s="50" t="s">
        <v>86</v>
      </c>
      <c r="B4" s="2"/>
      <c r="C4" s="2"/>
      <c r="D4" s="2">
        <v>137.6</v>
      </c>
      <c r="E4" s="2">
        <v>163.30000000000001</v>
      </c>
      <c r="F4" s="2">
        <v>129</v>
      </c>
      <c r="G4" s="2"/>
      <c r="H4" s="2">
        <v>185</v>
      </c>
      <c r="I4" s="2">
        <v>393</v>
      </c>
      <c r="J4" s="2">
        <v>312</v>
      </c>
      <c r="K4" s="2">
        <v>62</v>
      </c>
      <c r="L4" s="2">
        <v>118</v>
      </c>
      <c r="M4" s="2">
        <v>130</v>
      </c>
      <c r="N4" s="2">
        <v>115</v>
      </c>
      <c r="O4" s="2">
        <v>182</v>
      </c>
      <c r="P4" s="2">
        <v>163</v>
      </c>
      <c r="Q4" s="2">
        <v>179</v>
      </c>
      <c r="R4" s="2">
        <v>161</v>
      </c>
      <c r="S4" s="2">
        <v>150</v>
      </c>
      <c r="T4" s="2">
        <v>118</v>
      </c>
      <c r="U4">
        <v>92</v>
      </c>
      <c r="V4" s="2">
        <v>123</v>
      </c>
      <c r="W4" s="2">
        <v>95</v>
      </c>
      <c r="X4" s="2"/>
      <c r="Y4" s="2">
        <v>140</v>
      </c>
      <c r="Z4" s="2">
        <f>AVERAGE(B4:Y4)</f>
        <v>157.39500000000001</v>
      </c>
      <c r="AA4" s="2">
        <f>STDEV(B4:Y4)</f>
        <v>75.038912537008713</v>
      </c>
      <c r="AB4" s="271" t="s">
        <v>135</v>
      </c>
      <c r="AC4" s="219">
        <f>AVERAGE(B28:M32)</f>
        <v>632.24489795918362</v>
      </c>
      <c r="AD4" s="219">
        <f>AVERAGE(N28:T34)</f>
        <v>1101.4285714285713</v>
      </c>
      <c r="AE4" s="219">
        <f>AVERAGE(U28:Y34)</f>
        <v>626.93103448275861</v>
      </c>
      <c r="AF4" s="219">
        <f>AVERAGE(V28:V34)</f>
        <v>660.83333333333337</v>
      </c>
    </row>
    <row r="5" spans="1:33" x14ac:dyDescent="0.25">
      <c r="A5" s="50" t="s">
        <v>37</v>
      </c>
      <c r="B5" s="2">
        <v>182.7</v>
      </c>
      <c r="C5" s="2">
        <v>157.1</v>
      </c>
      <c r="D5" s="2"/>
      <c r="E5" s="2">
        <v>108.5</v>
      </c>
      <c r="F5" s="2">
        <v>81</v>
      </c>
      <c r="G5" s="2">
        <v>118</v>
      </c>
      <c r="H5" s="2">
        <v>88</v>
      </c>
      <c r="I5" s="2">
        <v>242</v>
      </c>
      <c r="J5" s="2">
        <v>163</v>
      </c>
      <c r="K5" s="2">
        <v>15</v>
      </c>
      <c r="L5" s="2">
        <v>75</v>
      </c>
      <c r="M5" s="2">
        <v>30</v>
      </c>
      <c r="N5" s="2">
        <v>44</v>
      </c>
      <c r="O5" s="2">
        <v>126</v>
      </c>
      <c r="P5" s="2">
        <v>95</v>
      </c>
      <c r="Q5" s="2">
        <v>140</v>
      </c>
      <c r="R5" s="2">
        <v>139</v>
      </c>
      <c r="S5" s="2">
        <v>173</v>
      </c>
      <c r="T5" s="2">
        <v>184</v>
      </c>
      <c r="U5">
        <v>88</v>
      </c>
      <c r="V5" s="2">
        <v>88</v>
      </c>
      <c r="W5" s="2">
        <v>57</v>
      </c>
      <c r="X5" s="2">
        <v>125</v>
      </c>
      <c r="Y5" s="2">
        <v>152</v>
      </c>
      <c r="Z5" s="2">
        <f>AVERAGE(B5:Y5)</f>
        <v>116.14347826086957</v>
      </c>
      <c r="AA5" s="2">
        <f>STDEV(B5:Y5)</f>
        <v>55.061484856699089</v>
      </c>
      <c r="AB5" s="271" t="str">
        <f>A5</f>
        <v>O’Fallon Park</v>
      </c>
      <c r="AC5" s="219">
        <f>AVERAGE(B29:M29)</f>
        <v>640.5454545454545</v>
      </c>
      <c r="AD5" s="219">
        <f>AVERAGE(N29:T29)</f>
        <v>1048</v>
      </c>
      <c r="AE5" s="219">
        <f>AVERAGE(U29:Y29)</f>
        <v>661</v>
      </c>
      <c r="AF5" s="219">
        <f>V29</f>
        <v>701</v>
      </c>
    </row>
    <row r="6" spans="1:33" x14ac:dyDescent="0.25">
      <c r="A6" s="50" t="s">
        <v>17</v>
      </c>
      <c r="B6" s="2">
        <v>130.30000000000001</v>
      </c>
      <c r="C6" s="2">
        <v>114.9</v>
      </c>
      <c r="D6" s="2"/>
      <c r="E6" s="2">
        <v>83.1</v>
      </c>
      <c r="F6" s="2">
        <v>117</v>
      </c>
      <c r="G6" s="2">
        <v>97</v>
      </c>
      <c r="H6" s="2">
        <v>102</v>
      </c>
      <c r="I6" s="2">
        <v>123</v>
      </c>
      <c r="J6" s="2">
        <v>154</v>
      </c>
      <c r="K6" s="2">
        <v>177</v>
      </c>
      <c r="L6" s="2">
        <v>153</v>
      </c>
      <c r="M6" s="2">
        <v>117</v>
      </c>
      <c r="N6" s="2">
        <v>160</v>
      </c>
      <c r="O6" s="2">
        <v>284</v>
      </c>
      <c r="P6" s="2">
        <v>166</v>
      </c>
      <c r="Q6" s="2">
        <v>178</v>
      </c>
      <c r="R6" s="2">
        <v>190</v>
      </c>
      <c r="S6" s="2">
        <v>192</v>
      </c>
      <c r="T6" s="2">
        <v>194</v>
      </c>
      <c r="U6">
        <v>207</v>
      </c>
      <c r="W6" s="2">
        <v>101</v>
      </c>
      <c r="X6" s="2">
        <v>107</v>
      </c>
      <c r="Y6" s="2">
        <v>152</v>
      </c>
      <c r="Z6" s="2">
        <f>AVERAGE(B6:Y6)</f>
        <v>149.96818181818182</v>
      </c>
      <c r="AA6" s="2">
        <f>STDEV(B6:Y6)</f>
        <v>47.191952364416544</v>
      </c>
      <c r="AB6" s="270" t="str">
        <f>A8</f>
        <v>Morrison Park</v>
      </c>
      <c r="AC6" s="219">
        <f>AVERAGE(B32:M32)</f>
        <v>493.55555555555554</v>
      </c>
      <c r="AD6" s="219">
        <f>AVERAGE(N32:T32)</f>
        <v>1046.5714285714287</v>
      </c>
      <c r="AE6" s="219">
        <f>AVERAGE(U34:Y34)</f>
        <v>634.25</v>
      </c>
    </row>
    <row r="7" spans="1:33" x14ac:dyDescent="0.25">
      <c r="A7" s="50" t="s">
        <v>18</v>
      </c>
      <c r="B7" s="2">
        <v>133.4</v>
      </c>
      <c r="C7" s="2">
        <v>124.9</v>
      </c>
      <c r="D7" s="2"/>
      <c r="E7" s="2">
        <v>67.8</v>
      </c>
      <c r="F7" s="2">
        <v>107</v>
      </c>
      <c r="G7" s="2">
        <v>80</v>
      </c>
      <c r="H7" s="2">
        <v>82</v>
      </c>
      <c r="I7" s="2"/>
      <c r="J7" s="2"/>
      <c r="K7" s="2">
        <v>352</v>
      </c>
      <c r="L7" s="2">
        <v>143</v>
      </c>
      <c r="M7" s="2">
        <v>144</v>
      </c>
      <c r="N7" s="2">
        <v>180</v>
      </c>
      <c r="O7" s="2">
        <v>197</v>
      </c>
      <c r="P7" s="2">
        <v>107</v>
      </c>
      <c r="Q7" s="2">
        <v>165</v>
      </c>
      <c r="R7" s="2">
        <v>156</v>
      </c>
      <c r="S7" s="2">
        <v>163</v>
      </c>
      <c r="T7" s="2">
        <v>195</v>
      </c>
      <c r="U7">
        <v>149</v>
      </c>
      <c r="V7" s="2">
        <v>152</v>
      </c>
      <c r="W7" s="2"/>
      <c r="X7" s="2">
        <v>217</v>
      </c>
      <c r="Y7" s="2"/>
      <c r="Z7" s="2">
        <f t="shared" ref="Z7:Z9" si="0">AVERAGE(B7:X7)</f>
        <v>153.42631578947368</v>
      </c>
      <c r="AA7" s="2">
        <f t="shared" ref="AA7:AA9" si="1">STDEV(B7:X7)</f>
        <v>63.073306927603134</v>
      </c>
    </row>
    <row r="8" spans="1:33" x14ac:dyDescent="0.25">
      <c r="A8" s="50" t="s">
        <v>19</v>
      </c>
      <c r="B8" s="2">
        <v>89.4</v>
      </c>
      <c r="C8" s="2">
        <v>117.1</v>
      </c>
      <c r="D8" s="2">
        <v>52.3</v>
      </c>
      <c r="E8" s="2">
        <v>38.299999999999997</v>
      </c>
      <c r="F8" s="2">
        <v>73</v>
      </c>
      <c r="G8" s="2"/>
      <c r="H8" s="2">
        <v>78</v>
      </c>
      <c r="I8" s="2"/>
      <c r="J8" s="2"/>
      <c r="K8" s="2">
        <v>23</v>
      </c>
      <c r="L8" s="2">
        <v>71</v>
      </c>
      <c r="M8" s="2">
        <v>108</v>
      </c>
      <c r="N8" s="2">
        <v>227</v>
      </c>
      <c r="O8" s="2">
        <v>140</v>
      </c>
      <c r="P8" s="2">
        <v>87</v>
      </c>
      <c r="Q8" s="2">
        <v>86</v>
      </c>
      <c r="R8" s="2">
        <v>87</v>
      </c>
      <c r="S8" s="2">
        <v>100</v>
      </c>
      <c r="T8" s="2">
        <v>124</v>
      </c>
      <c r="U8" s="2"/>
      <c r="V8" s="2">
        <v>140</v>
      </c>
      <c r="W8" s="2">
        <v>105</v>
      </c>
      <c r="X8" s="2">
        <v>146</v>
      </c>
      <c r="Y8" s="2">
        <v>114</v>
      </c>
      <c r="Z8" s="2">
        <f>AVERAGE(B8:Y8)</f>
        <v>100.30499999999999</v>
      </c>
      <c r="AA8" s="2">
        <f>STDEV(B8:Y8)</f>
        <v>44.312342049306515</v>
      </c>
    </row>
    <row r="9" spans="1:33" x14ac:dyDescent="0.25">
      <c r="A9" s="50" t="s">
        <v>38</v>
      </c>
      <c r="B9" s="6">
        <f>SUM(B4:B8)</f>
        <v>535.79999999999995</v>
      </c>
      <c r="C9" s="6">
        <f t="shared" ref="C9:N9" si="2">SUM(C4:C8)</f>
        <v>514</v>
      </c>
      <c r="D9" s="6">
        <f t="shared" si="2"/>
        <v>189.89999999999998</v>
      </c>
      <c r="E9" s="6">
        <f t="shared" si="2"/>
        <v>461</v>
      </c>
      <c r="F9" s="6">
        <f t="shared" si="2"/>
        <v>507</v>
      </c>
      <c r="G9" s="6">
        <f t="shared" si="2"/>
        <v>295</v>
      </c>
      <c r="H9" s="6">
        <f t="shared" si="2"/>
        <v>535</v>
      </c>
      <c r="I9" s="6">
        <f t="shared" si="2"/>
        <v>758</v>
      </c>
      <c r="J9" s="6">
        <f t="shared" si="2"/>
        <v>629</v>
      </c>
      <c r="K9" s="6">
        <f t="shared" si="2"/>
        <v>629</v>
      </c>
      <c r="L9" s="6">
        <f t="shared" si="2"/>
        <v>560</v>
      </c>
      <c r="M9" s="6">
        <f t="shared" si="2"/>
        <v>529</v>
      </c>
      <c r="N9" s="6">
        <f t="shared" si="2"/>
        <v>726</v>
      </c>
      <c r="O9" s="6">
        <f t="shared" ref="O9:Y9" si="3">SUM(O4:O8)</f>
        <v>929</v>
      </c>
      <c r="P9" s="6">
        <f t="shared" si="3"/>
        <v>618</v>
      </c>
      <c r="Q9" s="6">
        <f t="shared" si="3"/>
        <v>748</v>
      </c>
      <c r="R9" s="6">
        <f t="shared" si="3"/>
        <v>733</v>
      </c>
      <c r="S9" s="6">
        <f t="shared" si="3"/>
        <v>778</v>
      </c>
      <c r="T9" s="6">
        <f t="shared" si="3"/>
        <v>815</v>
      </c>
      <c r="U9" s="6">
        <f t="shared" si="3"/>
        <v>536</v>
      </c>
      <c r="V9" s="6">
        <f t="shared" si="3"/>
        <v>503</v>
      </c>
      <c r="W9" s="6">
        <f t="shared" si="3"/>
        <v>358</v>
      </c>
      <c r="X9" s="6">
        <f t="shared" si="3"/>
        <v>595</v>
      </c>
      <c r="Y9" s="6">
        <f t="shared" si="3"/>
        <v>558</v>
      </c>
      <c r="Z9" s="2">
        <f t="shared" si="0"/>
        <v>586.16086956521747</v>
      </c>
      <c r="AA9" s="2">
        <f t="shared" si="1"/>
        <v>171.60189853561542</v>
      </c>
    </row>
    <row r="26" spans="1:27" ht="13" x14ac:dyDescent="0.3">
      <c r="A26" s="441" t="s">
        <v>101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</row>
    <row r="27" spans="1:27" x14ac:dyDescent="0.25">
      <c r="A27" s="4"/>
      <c r="B27" s="4">
        <v>1988</v>
      </c>
      <c r="C27" s="4">
        <v>1989</v>
      </c>
      <c r="D27" s="4">
        <v>1990</v>
      </c>
      <c r="E27" s="4">
        <v>1991</v>
      </c>
      <c r="F27" s="4">
        <v>1994</v>
      </c>
      <c r="G27" s="4">
        <v>1997</v>
      </c>
      <c r="H27" s="4">
        <v>1999</v>
      </c>
      <c r="I27" s="4">
        <v>2000</v>
      </c>
      <c r="J27" s="4">
        <v>2001</v>
      </c>
      <c r="K27" s="4">
        <v>2002</v>
      </c>
      <c r="L27" s="4">
        <v>2003</v>
      </c>
      <c r="M27" s="4">
        <v>2004</v>
      </c>
      <c r="N27" s="4">
        <v>2005</v>
      </c>
      <c r="O27" s="4">
        <v>2006</v>
      </c>
      <c r="P27" s="4">
        <v>2007</v>
      </c>
      <c r="Q27" s="4">
        <v>2008</v>
      </c>
      <c r="R27" s="4">
        <v>2009</v>
      </c>
      <c r="S27" s="4">
        <v>2010</v>
      </c>
      <c r="T27" s="4">
        <v>2011</v>
      </c>
      <c r="U27" s="4">
        <v>2014</v>
      </c>
      <c r="V27" s="4">
        <v>2015</v>
      </c>
      <c r="W27" s="4">
        <v>2016</v>
      </c>
      <c r="X27" s="4">
        <v>2017</v>
      </c>
      <c r="Y27" s="4">
        <v>2019</v>
      </c>
      <c r="Z27" s="7" t="s">
        <v>44</v>
      </c>
      <c r="AA27" s="7" t="s">
        <v>45</v>
      </c>
    </row>
    <row r="28" spans="1:27" x14ac:dyDescent="0.25">
      <c r="A28" s="11" t="s">
        <v>86</v>
      </c>
      <c r="B28" s="5"/>
      <c r="C28" s="5"/>
      <c r="D28" s="5">
        <v>780</v>
      </c>
      <c r="E28" s="5">
        <v>887</v>
      </c>
      <c r="F28" s="5">
        <v>758</v>
      </c>
      <c r="G28" s="5"/>
      <c r="H28" s="5">
        <v>653</v>
      </c>
      <c r="I28" s="5">
        <v>1081</v>
      </c>
      <c r="J28" s="5">
        <v>1311</v>
      </c>
      <c r="K28" s="5">
        <v>555</v>
      </c>
      <c r="L28" s="5">
        <v>442</v>
      </c>
      <c r="M28" s="5">
        <v>859</v>
      </c>
      <c r="N28" s="5">
        <v>899</v>
      </c>
      <c r="O28" s="5">
        <v>1086</v>
      </c>
      <c r="P28" s="5">
        <v>922</v>
      </c>
      <c r="Q28" s="5">
        <v>1253</v>
      </c>
      <c r="R28" s="5">
        <v>1132</v>
      </c>
      <c r="S28" s="176">
        <v>1461</v>
      </c>
      <c r="T28" s="176">
        <v>1100</v>
      </c>
      <c r="U28" s="12">
        <v>1035</v>
      </c>
      <c r="V28" s="12">
        <v>610</v>
      </c>
      <c r="W28" s="12">
        <v>358</v>
      </c>
      <c r="X28" s="12"/>
      <c r="Y28" s="12">
        <v>850</v>
      </c>
      <c r="Z28" s="9">
        <f>AVERAGE(B28:Y28)</f>
        <v>901.6</v>
      </c>
      <c r="AA28" s="9">
        <f>STDEV(B28:Y28)</f>
        <v>289.70645760657015</v>
      </c>
    </row>
    <row r="29" spans="1:27" x14ac:dyDescent="0.25">
      <c r="A29" s="11" t="s">
        <v>37</v>
      </c>
      <c r="B29" s="1">
        <v>1327</v>
      </c>
      <c r="C29" s="5">
        <v>1151</v>
      </c>
      <c r="D29" s="5"/>
      <c r="E29" s="5">
        <v>860</v>
      </c>
      <c r="F29" s="5">
        <v>590</v>
      </c>
      <c r="G29" s="5">
        <v>665</v>
      </c>
      <c r="H29" s="5">
        <v>277</v>
      </c>
      <c r="I29" s="5">
        <v>777</v>
      </c>
      <c r="J29" s="5">
        <v>668</v>
      </c>
      <c r="K29" s="5">
        <v>66</v>
      </c>
      <c r="L29" s="5">
        <v>408</v>
      </c>
      <c r="M29" s="5">
        <v>257</v>
      </c>
      <c r="N29" s="5">
        <v>633</v>
      </c>
      <c r="O29" s="5">
        <v>755</v>
      </c>
      <c r="P29" s="5">
        <v>435</v>
      </c>
      <c r="Q29" s="5">
        <v>1064</v>
      </c>
      <c r="R29" s="5">
        <v>821</v>
      </c>
      <c r="S29" s="176">
        <v>1600</v>
      </c>
      <c r="T29" s="176">
        <v>2028</v>
      </c>
      <c r="U29" s="12">
        <v>609</v>
      </c>
      <c r="V29" s="12">
        <v>701</v>
      </c>
      <c r="W29" s="12">
        <v>285</v>
      </c>
      <c r="X29" s="12">
        <v>713</v>
      </c>
      <c r="Y29" s="12">
        <v>997</v>
      </c>
      <c r="Z29" s="9">
        <f>AVERAGE(B29:Y29)</f>
        <v>769</v>
      </c>
      <c r="AA29" s="9">
        <f>STDEV(B29:Y29)</f>
        <v>450.38609699194353</v>
      </c>
    </row>
    <row r="30" spans="1:27" x14ac:dyDescent="0.25">
      <c r="A30" s="11" t="s">
        <v>17</v>
      </c>
      <c r="B30" s="1">
        <v>841</v>
      </c>
      <c r="C30" s="1">
        <v>663</v>
      </c>
      <c r="D30" s="1"/>
      <c r="E30" s="1">
        <v>561</v>
      </c>
      <c r="F30" s="1">
        <v>586</v>
      </c>
      <c r="G30" s="1">
        <v>369</v>
      </c>
      <c r="H30" s="1">
        <v>230</v>
      </c>
      <c r="I30" s="1">
        <v>429</v>
      </c>
      <c r="J30" s="1">
        <v>363</v>
      </c>
      <c r="K30" s="1">
        <v>525</v>
      </c>
      <c r="L30" s="1">
        <v>569</v>
      </c>
      <c r="M30" s="1">
        <v>1069</v>
      </c>
      <c r="N30" s="1">
        <v>1372</v>
      </c>
      <c r="O30" s="1">
        <v>1831</v>
      </c>
      <c r="P30" s="1">
        <v>907</v>
      </c>
      <c r="Q30" s="1">
        <v>1271</v>
      </c>
      <c r="R30" s="1">
        <v>1551</v>
      </c>
      <c r="S30" s="1">
        <v>1452</v>
      </c>
      <c r="T30" s="1">
        <v>1453</v>
      </c>
      <c r="U30" s="12">
        <v>574</v>
      </c>
      <c r="V30" s="12"/>
      <c r="W30" s="12">
        <v>392</v>
      </c>
      <c r="X30" s="12">
        <v>438</v>
      </c>
      <c r="Y30" s="12">
        <v>692</v>
      </c>
      <c r="Z30" s="9">
        <f>AVERAGE(B30:Y30)</f>
        <v>824.4545454545455</v>
      </c>
      <c r="AA30" s="9">
        <f>STDEV(B30:Y30)</f>
        <v>465.4759701508541</v>
      </c>
    </row>
    <row r="31" spans="1:27" x14ac:dyDescent="0.25">
      <c r="A31" s="11" t="s">
        <v>18</v>
      </c>
      <c r="B31" s="1">
        <v>944</v>
      </c>
      <c r="C31" s="1">
        <v>738</v>
      </c>
      <c r="D31" s="1"/>
      <c r="E31" s="1">
        <v>348</v>
      </c>
      <c r="F31" s="1">
        <v>486</v>
      </c>
      <c r="G31" s="1">
        <v>365</v>
      </c>
      <c r="H31" s="1">
        <v>229</v>
      </c>
      <c r="I31" s="1"/>
      <c r="J31" s="1"/>
      <c r="K31" s="1">
        <v>747</v>
      </c>
      <c r="L31" s="1">
        <v>1116</v>
      </c>
      <c r="M31" s="1">
        <v>988</v>
      </c>
      <c r="N31" s="1">
        <v>1482</v>
      </c>
      <c r="O31" s="1">
        <v>1432</v>
      </c>
      <c r="P31" s="1">
        <v>536</v>
      </c>
      <c r="Q31" s="1">
        <v>1141</v>
      </c>
      <c r="R31" s="1">
        <v>1153</v>
      </c>
      <c r="S31" s="1">
        <v>1285</v>
      </c>
      <c r="T31" s="1">
        <v>1422</v>
      </c>
      <c r="U31" s="12">
        <v>704</v>
      </c>
      <c r="V31" s="12">
        <v>625</v>
      </c>
      <c r="W31" s="12"/>
      <c r="X31" s="12">
        <v>753</v>
      </c>
      <c r="Y31" s="12"/>
      <c r="Z31" s="9">
        <f t="shared" ref="Z31:Z36" si="4">AVERAGE(B31:X31)</f>
        <v>868.10526315789468</v>
      </c>
      <c r="AA31" s="9">
        <f t="shared" ref="AA31:AA34" si="5">STDEV(B31:X31)</f>
        <v>389.5809564614612</v>
      </c>
    </row>
    <row r="32" spans="1:27" x14ac:dyDescent="0.25">
      <c r="A32" s="11" t="s">
        <v>19</v>
      </c>
      <c r="B32" s="1">
        <v>561</v>
      </c>
      <c r="C32" s="1">
        <v>646</v>
      </c>
      <c r="D32" s="1">
        <v>275</v>
      </c>
      <c r="E32" s="1">
        <v>271</v>
      </c>
      <c r="F32" s="1">
        <v>373</v>
      </c>
      <c r="G32" s="1"/>
      <c r="H32" s="1">
        <v>237</v>
      </c>
      <c r="I32" s="1"/>
      <c r="J32" s="1"/>
      <c r="K32" s="1">
        <v>224</v>
      </c>
      <c r="L32" s="1">
        <v>665</v>
      </c>
      <c r="M32" s="1">
        <v>1190</v>
      </c>
      <c r="N32" s="1">
        <v>1803</v>
      </c>
      <c r="O32" s="1">
        <v>1182</v>
      </c>
      <c r="P32" s="1">
        <v>536</v>
      </c>
      <c r="Q32" s="1">
        <v>1022</v>
      </c>
      <c r="R32" s="1">
        <v>820</v>
      </c>
      <c r="S32" s="1">
        <v>844</v>
      </c>
      <c r="T32" s="1">
        <v>1119</v>
      </c>
      <c r="U32" s="12"/>
      <c r="V32" s="12">
        <v>606</v>
      </c>
      <c r="W32" s="12">
        <v>397</v>
      </c>
      <c r="X32" s="12">
        <v>644</v>
      </c>
      <c r="Y32" s="12">
        <v>525</v>
      </c>
      <c r="Z32" s="9">
        <f>AVERAGE(B32:Y32)</f>
        <v>697</v>
      </c>
      <c r="AA32" s="9">
        <f>STDEV(B32:Y32)</f>
        <v>403.96313015709217</v>
      </c>
    </row>
    <row r="33" spans="1:27" x14ac:dyDescent="0.25">
      <c r="A33" s="8" t="s">
        <v>105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904</v>
      </c>
      <c r="O33" s="1">
        <v>887</v>
      </c>
      <c r="P33" s="1">
        <v>822</v>
      </c>
      <c r="Q33" s="1">
        <v>1386</v>
      </c>
      <c r="R33" s="1">
        <v>1380</v>
      </c>
      <c r="S33" s="1">
        <v>607</v>
      </c>
      <c r="T33" s="1">
        <v>1328</v>
      </c>
      <c r="U33" s="12">
        <v>428</v>
      </c>
      <c r="V33" s="12">
        <v>776</v>
      </c>
      <c r="W33" s="12">
        <v>685</v>
      </c>
      <c r="X33" s="12">
        <v>712</v>
      </c>
      <c r="Y33" s="12">
        <v>535</v>
      </c>
      <c r="Z33" s="9">
        <f>AVERAGE(B33:Y33)</f>
        <v>870.83333333333337</v>
      </c>
      <c r="AA33" s="9">
        <f>STDEV(B33:Y33)</f>
        <v>328.16897901519991</v>
      </c>
    </row>
    <row r="34" spans="1:27" ht="14.25" customHeight="1" x14ac:dyDescent="0.25">
      <c r="A34" s="10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992</v>
      </c>
      <c r="O34" s="1">
        <v>1404</v>
      </c>
      <c r="P34" s="1">
        <v>631</v>
      </c>
      <c r="Q34" s="1">
        <v>1036</v>
      </c>
      <c r="R34" s="1">
        <v>709</v>
      </c>
      <c r="S34" s="1">
        <v>418</v>
      </c>
      <c r="T34" s="1">
        <v>663</v>
      </c>
      <c r="U34" s="12">
        <v>802</v>
      </c>
      <c r="V34" s="12">
        <v>647</v>
      </c>
      <c r="W34" s="12">
        <v>443</v>
      </c>
      <c r="X34" s="12">
        <v>645</v>
      </c>
      <c r="Y34" s="12"/>
      <c r="Z34" s="9">
        <f t="shared" si="4"/>
        <v>762.72727272727275</v>
      </c>
      <c r="AA34" s="9">
        <f t="shared" si="5"/>
        <v>286.09721806025686</v>
      </c>
    </row>
    <row r="35" spans="1:27" x14ac:dyDescent="0.25">
      <c r="A35" s="53" t="s">
        <v>57</v>
      </c>
      <c r="B35" s="52">
        <f>SUM(B28:B32)</f>
        <v>3673</v>
      </c>
      <c r="C35" s="52">
        <f t="shared" ref="C35:O35" si="6">SUM(C28:C32)</f>
        <v>3198</v>
      </c>
      <c r="D35" s="52">
        <f t="shared" si="6"/>
        <v>1055</v>
      </c>
      <c r="E35" s="52">
        <f t="shared" si="6"/>
        <v>2927</v>
      </c>
      <c r="F35" s="52">
        <f t="shared" si="6"/>
        <v>2793</v>
      </c>
      <c r="G35" s="52">
        <f t="shared" si="6"/>
        <v>1399</v>
      </c>
      <c r="H35" s="52">
        <f t="shared" si="6"/>
        <v>1626</v>
      </c>
      <c r="I35" s="52">
        <f t="shared" si="6"/>
        <v>2287</v>
      </c>
      <c r="J35" s="52">
        <f t="shared" si="6"/>
        <v>2342</v>
      </c>
      <c r="K35" s="52">
        <f t="shared" si="6"/>
        <v>2117</v>
      </c>
      <c r="L35" s="52">
        <f t="shared" si="6"/>
        <v>3200</v>
      </c>
      <c r="M35" s="52">
        <f t="shared" si="6"/>
        <v>4363</v>
      </c>
      <c r="N35" s="52">
        <f t="shared" si="6"/>
        <v>6189</v>
      </c>
      <c r="O35" s="52">
        <f t="shared" si="6"/>
        <v>6286</v>
      </c>
      <c r="P35" s="52">
        <f t="shared" ref="P35:Y35" si="7">SUM(P28:P32)</f>
        <v>3336</v>
      </c>
      <c r="Q35" s="52">
        <f t="shared" si="7"/>
        <v>5751</v>
      </c>
      <c r="R35" s="52">
        <f t="shared" si="7"/>
        <v>5477</v>
      </c>
      <c r="S35" s="52">
        <f t="shared" si="7"/>
        <v>6642</v>
      </c>
      <c r="T35" s="52">
        <f t="shared" si="7"/>
        <v>7122</v>
      </c>
      <c r="U35" s="52">
        <f t="shared" si="7"/>
        <v>2922</v>
      </c>
      <c r="V35" s="52">
        <f t="shared" si="7"/>
        <v>2542</v>
      </c>
      <c r="W35" s="52">
        <f t="shared" si="7"/>
        <v>1432</v>
      </c>
      <c r="X35" s="52">
        <f t="shared" si="7"/>
        <v>2548</v>
      </c>
      <c r="Y35" s="52">
        <f t="shared" si="7"/>
        <v>3064</v>
      </c>
      <c r="Z35" s="9">
        <f t="shared" si="4"/>
        <v>3531.608695652174</v>
      </c>
      <c r="AA35" s="9"/>
    </row>
    <row r="36" spans="1:27" x14ac:dyDescent="0.25">
      <c r="A36" s="53" t="s">
        <v>58</v>
      </c>
      <c r="B36" s="52">
        <f>AVERAGE(B28:B34)</f>
        <v>918.25</v>
      </c>
      <c r="C36" s="52">
        <f t="shared" ref="C36:Y36" si="8">AVERAGE(C28:C34)</f>
        <v>799.5</v>
      </c>
      <c r="D36" s="52">
        <f t="shared" si="8"/>
        <v>527.5</v>
      </c>
      <c r="E36" s="52">
        <f t="shared" si="8"/>
        <v>585.4</v>
      </c>
      <c r="F36" s="52">
        <f t="shared" si="8"/>
        <v>558.6</v>
      </c>
      <c r="G36" s="52">
        <f t="shared" si="8"/>
        <v>466.33333333333331</v>
      </c>
      <c r="H36" s="52">
        <f t="shared" si="8"/>
        <v>325.2</v>
      </c>
      <c r="I36" s="52">
        <f t="shared" si="8"/>
        <v>762.33333333333337</v>
      </c>
      <c r="J36" s="52">
        <f t="shared" si="8"/>
        <v>780.66666666666663</v>
      </c>
      <c r="K36" s="52">
        <f t="shared" si="8"/>
        <v>423.4</v>
      </c>
      <c r="L36" s="52">
        <f t="shared" si="8"/>
        <v>640</v>
      </c>
      <c r="M36" s="52">
        <f t="shared" si="8"/>
        <v>872.6</v>
      </c>
      <c r="N36" s="52">
        <f t="shared" si="8"/>
        <v>1155</v>
      </c>
      <c r="O36" s="52">
        <f t="shared" si="8"/>
        <v>1225.2857142857142</v>
      </c>
      <c r="P36" s="52">
        <f t="shared" si="8"/>
        <v>684.14285714285711</v>
      </c>
      <c r="Q36" s="52">
        <f t="shared" si="8"/>
        <v>1167.5714285714287</v>
      </c>
      <c r="R36" s="52">
        <f t="shared" si="8"/>
        <v>1080.8571428571429</v>
      </c>
      <c r="S36" s="52">
        <f t="shared" si="8"/>
        <v>1095.2857142857142</v>
      </c>
      <c r="T36" s="52">
        <f t="shared" si="8"/>
        <v>1301.8571428571429</v>
      </c>
      <c r="U36" s="52">
        <f t="shared" si="8"/>
        <v>692</v>
      </c>
      <c r="V36" s="52">
        <f t="shared" si="8"/>
        <v>660.83333333333337</v>
      </c>
      <c r="W36" s="52">
        <f t="shared" si="8"/>
        <v>426.66666666666669</v>
      </c>
      <c r="X36" s="52">
        <f t="shared" si="8"/>
        <v>650.83333333333337</v>
      </c>
      <c r="Y36" s="52">
        <f t="shared" si="8"/>
        <v>719.8</v>
      </c>
      <c r="Z36" s="9">
        <f t="shared" si="4"/>
        <v>773.91811594202886</v>
      </c>
      <c r="AA36" s="9"/>
    </row>
    <row r="37" spans="1:27" x14ac:dyDescent="0.25">
      <c r="M37" s="1">
        <f>SUM(M28:M32)</f>
        <v>4363</v>
      </c>
      <c r="N37" s="1">
        <f>SUM(N28:N32)</f>
        <v>6189</v>
      </c>
      <c r="O37" s="1">
        <f>SUM(O28:O32)</f>
        <v>6286</v>
      </c>
      <c r="P37" s="1">
        <f t="shared" ref="P37:Y37" si="9">SUM(P28:P34)</f>
        <v>4789</v>
      </c>
      <c r="Q37" s="1">
        <f t="shared" si="9"/>
        <v>8173</v>
      </c>
      <c r="R37" s="1">
        <f t="shared" si="9"/>
        <v>7566</v>
      </c>
      <c r="S37" s="1">
        <f t="shared" si="9"/>
        <v>7667</v>
      </c>
      <c r="T37" s="1">
        <f t="shared" si="9"/>
        <v>9113</v>
      </c>
      <c r="U37" s="1">
        <f t="shared" si="9"/>
        <v>4152</v>
      </c>
      <c r="V37" s="1">
        <f t="shared" si="9"/>
        <v>3965</v>
      </c>
      <c r="W37" s="1">
        <f t="shared" si="9"/>
        <v>2560</v>
      </c>
      <c r="X37" s="1">
        <f t="shared" si="9"/>
        <v>3905</v>
      </c>
      <c r="Y37" s="1">
        <f t="shared" si="9"/>
        <v>3599</v>
      </c>
    </row>
  </sheetData>
  <mergeCells count="3">
    <mergeCell ref="A2:Z2"/>
    <mergeCell ref="A26:Z26"/>
    <mergeCell ref="AC2:AG2"/>
  </mergeCells>
  <phoneticPr fontId="2" type="noConversion"/>
  <pageMargins left="0.75" right="0.75" top="0.79" bottom="0.61" header="0.5" footer="0.5"/>
  <pageSetup orientation="landscape" horizontalDpi="4294967293" r:id="rId1"/>
  <headerFooter alignWithMargins="0"/>
  <colBreaks count="1" manualBreakCount="1">
    <brk id="26" max="81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27"/>
  <sheetViews>
    <sheetView tabSelected="1" topLeftCell="AF37" zoomScaleNormal="100" zoomScaleSheetLayoutView="100" workbookViewId="0">
      <selection activeCell="AG30" sqref="AG30"/>
    </sheetView>
  </sheetViews>
  <sheetFormatPr defaultColWidth="9.08984375" defaultRowHeight="11.5" x14ac:dyDescent="0.25"/>
  <cols>
    <col min="1" max="1" width="18.6328125" style="12" bestFit="1" customWidth="1"/>
    <col min="2" max="5" width="4.54296875" style="12" bestFit="1" customWidth="1"/>
    <col min="6" max="7" width="4.453125" style="12" bestFit="1" customWidth="1"/>
    <col min="8" max="8" width="4.54296875" style="12" bestFit="1" customWidth="1"/>
    <col min="9" max="10" width="4.453125" style="12" bestFit="1" customWidth="1"/>
    <col min="11" max="11" width="4.54296875" style="12" bestFit="1" customWidth="1"/>
    <col min="12" max="12" width="4.453125" style="12" bestFit="1" customWidth="1"/>
    <col min="13" max="18" width="4.54296875" style="12" bestFit="1" customWidth="1"/>
    <col min="19" max="19" width="4.453125" style="12" customWidth="1"/>
    <col min="20" max="20" width="5.08984375" style="12" bestFit="1" customWidth="1"/>
    <col min="21" max="23" width="5" style="12" customWidth="1"/>
    <col min="24" max="24" width="5" style="12" bestFit="1" customWidth="1"/>
    <col min="25" max="30" width="5" style="12" customWidth="1"/>
    <col min="31" max="31" width="6.6328125" style="12" bestFit="1" customWidth="1"/>
    <col min="32" max="32" width="5.6328125" style="12" customWidth="1"/>
    <col min="33" max="33" width="7.90625" style="12" bestFit="1" customWidth="1"/>
    <col min="34" max="34" width="7.453125" style="12" bestFit="1" customWidth="1"/>
    <col min="35" max="35" width="7.90625" style="12" bestFit="1" customWidth="1"/>
    <col min="36" max="36" width="7.453125" style="12" bestFit="1" customWidth="1"/>
    <col min="37" max="16384" width="9.08984375" style="12"/>
  </cols>
  <sheetData>
    <row r="1" spans="1:34" x14ac:dyDescent="0.25">
      <c r="A1" s="444" t="s">
        <v>102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181"/>
      <c r="Z1" s="181"/>
      <c r="AA1" s="181"/>
      <c r="AB1" s="181"/>
      <c r="AC1" s="181"/>
      <c r="AD1" s="181"/>
    </row>
    <row r="2" spans="1:34" x14ac:dyDescent="0.25">
      <c r="A2" s="445" t="s">
        <v>189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182"/>
      <c r="Z2" s="182"/>
      <c r="AA2" s="182"/>
      <c r="AB2" s="182"/>
      <c r="AC2" s="182"/>
      <c r="AD2" s="182"/>
      <c r="AE2" s="13"/>
    </row>
    <row r="3" spans="1:34" ht="25.5" customHeight="1" x14ac:dyDescent="0.25">
      <c r="A3" s="17" t="s">
        <v>51</v>
      </c>
      <c r="B3" s="14">
        <v>1988</v>
      </c>
      <c r="C3" s="14">
        <v>1989</v>
      </c>
      <c r="D3" s="14">
        <v>1990</v>
      </c>
      <c r="E3" s="14">
        <v>1991</v>
      </c>
      <c r="F3" s="14">
        <v>1992</v>
      </c>
      <c r="G3" s="14">
        <v>1993</v>
      </c>
      <c r="H3" s="14">
        <v>1994</v>
      </c>
      <c r="I3" s="14">
        <v>1995</v>
      </c>
      <c r="J3" s="14">
        <v>1996</v>
      </c>
      <c r="K3" s="14">
        <v>1997</v>
      </c>
      <c r="L3" s="14">
        <v>1998</v>
      </c>
      <c r="M3" s="14">
        <v>1999</v>
      </c>
      <c r="N3" s="14">
        <v>2000</v>
      </c>
      <c r="O3" s="14">
        <v>2001</v>
      </c>
      <c r="P3" s="14">
        <v>2002</v>
      </c>
      <c r="Q3" s="14">
        <v>2003</v>
      </c>
      <c r="R3" s="14">
        <v>2004</v>
      </c>
      <c r="S3" s="15">
        <v>2005</v>
      </c>
      <c r="T3" s="17">
        <v>2006</v>
      </c>
      <c r="U3" s="17">
        <v>2007</v>
      </c>
      <c r="V3" s="17">
        <v>2008</v>
      </c>
      <c r="W3" s="17">
        <v>2009</v>
      </c>
      <c r="X3" s="17">
        <v>2010</v>
      </c>
      <c r="Y3" s="17">
        <v>2011</v>
      </c>
      <c r="Z3" s="17">
        <v>2014</v>
      </c>
      <c r="AA3" s="17">
        <v>2015</v>
      </c>
      <c r="AB3" s="17">
        <v>2016</v>
      </c>
      <c r="AC3" s="17">
        <v>2017</v>
      </c>
      <c r="AD3" s="17">
        <v>2019</v>
      </c>
      <c r="AE3" s="15" t="s">
        <v>198</v>
      </c>
      <c r="AF3" s="16" t="s">
        <v>50</v>
      </c>
    </row>
    <row r="4" spans="1:34" x14ac:dyDescent="0.25">
      <c r="A4" s="17" t="s">
        <v>132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36"/>
      <c r="T4" s="137"/>
      <c r="U4" s="137"/>
      <c r="V4" s="137"/>
      <c r="W4" s="137"/>
      <c r="X4" s="137"/>
      <c r="Y4" s="137"/>
      <c r="Z4" s="95">
        <v>988</v>
      </c>
      <c r="AA4" s="95">
        <v>1233</v>
      </c>
      <c r="AB4" s="95">
        <v>553</v>
      </c>
      <c r="AC4" s="95">
        <v>556</v>
      </c>
      <c r="AD4" s="95">
        <v>535</v>
      </c>
      <c r="AE4" s="20">
        <f>AVERAGE(B4:AD4)</f>
        <v>773</v>
      </c>
      <c r="AF4" s="143"/>
    </row>
    <row r="5" spans="1:34" x14ac:dyDescent="0.25">
      <c r="A5" s="17" t="s">
        <v>100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36"/>
      <c r="T5" s="137"/>
      <c r="U5" s="137"/>
      <c r="V5" s="137">
        <v>1434</v>
      </c>
      <c r="W5" s="137"/>
      <c r="X5" s="95"/>
      <c r="Y5" s="95"/>
      <c r="Z5" s="95"/>
      <c r="AA5" s="95"/>
      <c r="AB5" s="95"/>
      <c r="AC5" s="95"/>
      <c r="AD5" s="95"/>
      <c r="AE5" s="20">
        <f t="shared" ref="AE5:AE14" si="0">AVERAGE(B5:AC5)</f>
        <v>1434</v>
      </c>
      <c r="AF5" s="143"/>
    </row>
    <row r="6" spans="1:34" ht="12.65" customHeight="1" x14ac:dyDescent="0.25">
      <c r="A6" s="17" t="s">
        <v>92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36"/>
      <c r="T6" s="137"/>
      <c r="U6" s="135">
        <v>716</v>
      </c>
      <c r="V6" s="135">
        <v>568</v>
      </c>
      <c r="W6" s="135">
        <v>820</v>
      </c>
      <c r="X6" s="95">
        <v>210</v>
      </c>
      <c r="Y6" s="95"/>
      <c r="Z6" s="95"/>
      <c r="AA6" s="95"/>
      <c r="AB6" s="95"/>
      <c r="AC6" s="95"/>
      <c r="AD6" s="95"/>
      <c r="AE6" s="20">
        <f t="shared" si="0"/>
        <v>578.5</v>
      </c>
      <c r="AF6" s="143">
        <f>STDEV(B6:AC6)</f>
        <v>266.54017833464934</v>
      </c>
    </row>
    <row r="7" spans="1:34" ht="12.65" customHeight="1" x14ac:dyDescent="0.25">
      <c r="A7" s="17" t="s">
        <v>42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>
        <v>886</v>
      </c>
      <c r="T7" s="95">
        <v>805</v>
      </c>
      <c r="U7" s="95">
        <v>640</v>
      </c>
      <c r="V7" s="95">
        <v>1233</v>
      </c>
      <c r="W7" s="95">
        <v>1276</v>
      </c>
      <c r="X7" s="95">
        <v>536</v>
      </c>
      <c r="Y7" s="95">
        <v>1271</v>
      </c>
      <c r="Z7" s="95">
        <v>321</v>
      </c>
      <c r="AA7" s="95">
        <v>679</v>
      </c>
      <c r="AB7" s="95">
        <v>646</v>
      </c>
      <c r="AC7" s="95">
        <v>666</v>
      </c>
      <c r="AD7" s="95">
        <v>451</v>
      </c>
      <c r="AE7" s="20">
        <f>AVERAGE(B7:AD7)</f>
        <v>784.16666666666663</v>
      </c>
      <c r="AF7" s="143">
        <f>STDEV(B7:AD7)</f>
        <v>322.37325439855459</v>
      </c>
      <c r="AG7" s="138"/>
      <c r="AH7" s="138"/>
    </row>
    <row r="8" spans="1:34" x14ac:dyDescent="0.25">
      <c r="A8" s="17" t="s">
        <v>48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>
        <v>855</v>
      </c>
      <c r="T8" s="95">
        <v>1121</v>
      </c>
      <c r="U8" s="95">
        <v>588</v>
      </c>
      <c r="V8" s="95">
        <v>899</v>
      </c>
      <c r="W8" s="95">
        <v>539</v>
      </c>
      <c r="X8" s="95">
        <v>376</v>
      </c>
      <c r="Y8" s="95">
        <v>488</v>
      </c>
      <c r="Z8" s="95">
        <v>450</v>
      </c>
      <c r="AA8" s="95">
        <v>454</v>
      </c>
      <c r="AB8" s="95">
        <v>346</v>
      </c>
      <c r="AC8" s="95">
        <v>469</v>
      </c>
      <c r="AD8" s="95"/>
      <c r="AE8" s="20">
        <f t="shared" si="0"/>
        <v>598.63636363636363</v>
      </c>
      <c r="AF8" s="143">
        <f t="shared" ref="AF8:AF14" si="1">STDEV(B8:AC8)</f>
        <v>248.58088129511196</v>
      </c>
    </row>
    <row r="9" spans="1:34" x14ac:dyDescent="0.25">
      <c r="A9" s="17" t="s">
        <v>86</v>
      </c>
      <c r="B9" s="22"/>
      <c r="C9" s="22"/>
      <c r="D9" s="22">
        <v>284</v>
      </c>
      <c r="E9" s="22">
        <v>416</v>
      </c>
      <c r="F9" s="22"/>
      <c r="G9" s="22"/>
      <c r="H9" s="22">
        <v>425</v>
      </c>
      <c r="I9" s="22"/>
      <c r="J9" s="22"/>
      <c r="K9" s="22"/>
      <c r="L9" s="22"/>
      <c r="M9" s="22">
        <v>585</v>
      </c>
      <c r="N9" s="22">
        <v>855</v>
      </c>
      <c r="O9" s="22">
        <v>1098</v>
      </c>
      <c r="P9" s="22">
        <v>528</v>
      </c>
      <c r="Q9" s="22">
        <v>390</v>
      </c>
      <c r="R9" s="22">
        <v>474</v>
      </c>
      <c r="S9" s="23">
        <v>562</v>
      </c>
      <c r="T9" s="95">
        <v>902</v>
      </c>
      <c r="U9" s="95">
        <v>644</v>
      </c>
      <c r="V9" s="95">
        <v>738</v>
      </c>
      <c r="W9" s="95">
        <v>703</v>
      </c>
      <c r="X9" s="95">
        <v>941</v>
      </c>
      <c r="Y9" s="95">
        <v>954</v>
      </c>
      <c r="Z9" s="95">
        <v>764</v>
      </c>
      <c r="AA9" s="95">
        <v>474</v>
      </c>
      <c r="AB9" s="95">
        <v>290</v>
      </c>
      <c r="AC9" s="95"/>
      <c r="AD9" s="95">
        <v>691</v>
      </c>
      <c r="AE9" s="20">
        <f>AVERAGE(B9:AD9)</f>
        <v>635.9</v>
      </c>
      <c r="AF9" s="143">
        <f>STDEV(B9:AD9)</f>
        <v>232.82722304205254</v>
      </c>
    </row>
    <row r="10" spans="1:34" x14ac:dyDescent="0.25">
      <c r="A10" s="17" t="s">
        <v>46</v>
      </c>
      <c r="B10" s="22">
        <v>103</v>
      </c>
      <c r="C10" s="22">
        <v>260</v>
      </c>
      <c r="D10" s="22"/>
      <c r="E10" s="22">
        <v>320</v>
      </c>
      <c r="F10" s="22"/>
      <c r="G10" s="22"/>
      <c r="H10" s="22">
        <v>180</v>
      </c>
      <c r="I10" s="22"/>
      <c r="J10" s="22"/>
      <c r="K10" s="22">
        <v>356</v>
      </c>
      <c r="L10" s="22"/>
      <c r="M10" s="22">
        <v>201</v>
      </c>
      <c r="N10" s="22">
        <v>554</v>
      </c>
      <c r="O10" s="22">
        <v>368</v>
      </c>
      <c r="P10" s="22">
        <v>66</v>
      </c>
      <c r="Q10" s="22">
        <v>113</v>
      </c>
      <c r="R10" s="22">
        <v>92</v>
      </c>
      <c r="S10" s="23">
        <v>538</v>
      </c>
      <c r="T10" s="95">
        <v>638</v>
      </c>
      <c r="U10" s="95">
        <v>491</v>
      </c>
      <c r="V10" s="95">
        <v>939</v>
      </c>
      <c r="W10" s="95">
        <v>770</v>
      </c>
      <c r="X10" s="95">
        <v>1550</v>
      </c>
      <c r="Y10" s="95">
        <v>1990</v>
      </c>
      <c r="Z10" s="95">
        <v>571</v>
      </c>
      <c r="AA10" s="95">
        <v>666</v>
      </c>
      <c r="AB10" s="95">
        <v>268</v>
      </c>
      <c r="AC10" s="95">
        <v>697</v>
      </c>
      <c r="AD10" s="95">
        <v>967</v>
      </c>
      <c r="AE10" s="20">
        <f>AVERAGE(B10:AD10)</f>
        <v>552.08695652173913</v>
      </c>
      <c r="AF10" s="143">
        <f>STDEV(B10:AD10)</f>
        <v>470.72399875505874</v>
      </c>
    </row>
    <row r="11" spans="1:34" x14ac:dyDescent="0.25">
      <c r="A11" s="17" t="s">
        <v>47</v>
      </c>
      <c r="B11" s="22">
        <v>71</v>
      </c>
      <c r="C11" s="22">
        <v>88</v>
      </c>
      <c r="D11" s="22"/>
      <c r="E11" s="22">
        <v>143</v>
      </c>
      <c r="F11" s="22"/>
      <c r="G11" s="22"/>
      <c r="H11" s="22">
        <v>98</v>
      </c>
      <c r="I11" s="22"/>
      <c r="J11" s="22"/>
      <c r="K11" s="22">
        <v>244</v>
      </c>
      <c r="L11" s="22"/>
      <c r="M11" s="22">
        <v>96</v>
      </c>
      <c r="N11" s="22">
        <v>325</v>
      </c>
      <c r="O11" s="22">
        <v>309</v>
      </c>
      <c r="P11" s="22">
        <v>463</v>
      </c>
      <c r="Q11" s="22">
        <v>333</v>
      </c>
      <c r="R11" s="22">
        <v>943</v>
      </c>
      <c r="S11" s="23">
        <v>1155</v>
      </c>
      <c r="T11" s="95">
        <v>1449</v>
      </c>
      <c r="U11" s="95">
        <v>841</v>
      </c>
      <c r="V11" s="95">
        <v>1091</v>
      </c>
      <c r="W11" s="95">
        <v>1380</v>
      </c>
      <c r="X11" s="95">
        <v>1328</v>
      </c>
      <c r="Y11" s="95">
        <v>1367</v>
      </c>
      <c r="Z11" s="95">
        <v>464</v>
      </c>
      <c r="AA11" s="95"/>
      <c r="AB11" s="95">
        <v>368</v>
      </c>
      <c r="AC11" s="95">
        <v>388</v>
      </c>
      <c r="AD11" s="95">
        <v>664</v>
      </c>
      <c r="AE11" s="20">
        <f>AVERAGE(B11:AD11)</f>
        <v>618.5454545454545</v>
      </c>
      <c r="AF11" s="143">
        <f>STDEV(B11:AD11)</f>
        <v>484.03352179002047</v>
      </c>
    </row>
    <row r="12" spans="1:34" x14ac:dyDescent="0.25">
      <c r="A12" s="17" t="s">
        <v>18</v>
      </c>
      <c r="B12" s="22">
        <v>20</v>
      </c>
      <c r="C12" s="22">
        <v>4</v>
      </c>
      <c r="D12" s="22"/>
      <c r="E12" s="22">
        <v>55</v>
      </c>
      <c r="F12" s="22"/>
      <c r="G12" s="22"/>
      <c r="H12" s="22">
        <v>83</v>
      </c>
      <c r="I12" s="22"/>
      <c r="J12" s="22"/>
      <c r="K12" s="22">
        <v>245</v>
      </c>
      <c r="L12" s="22"/>
      <c r="M12" s="22">
        <v>82</v>
      </c>
      <c r="N12" s="22"/>
      <c r="O12" s="22"/>
      <c r="P12" s="22">
        <v>640</v>
      </c>
      <c r="Q12" s="22">
        <v>535</v>
      </c>
      <c r="R12" s="22">
        <v>662</v>
      </c>
      <c r="S12" s="23">
        <v>1016</v>
      </c>
      <c r="T12" s="95">
        <v>1229</v>
      </c>
      <c r="U12" s="95">
        <v>520</v>
      </c>
      <c r="V12" s="95">
        <v>829</v>
      </c>
      <c r="W12" s="95">
        <v>1025</v>
      </c>
      <c r="X12" s="95">
        <v>1224</v>
      </c>
      <c r="Y12" s="95">
        <v>1356</v>
      </c>
      <c r="Z12" s="95">
        <v>601</v>
      </c>
      <c r="AA12" s="95">
        <v>566</v>
      </c>
      <c r="AB12" s="95"/>
      <c r="AC12" s="95">
        <v>703</v>
      </c>
      <c r="AD12" s="95"/>
      <c r="AE12" s="20">
        <f t="shared" si="0"/>
        <v>599.73684210526312</v>
      </c>
      <c r="AF12" s="143">
        <f t="shared" si="1"/>
        <v>437.21261572034865</v>
      </c>
    </row>
    <row r="13" spans="1:34" x14ac:dyDescent="0.25">
      <c r="A13" s="17" t="s">
        <v>19</v>
      </c>
      <c r="B13" s="22">
        <v>2</v>
      </c>
      <c r="C13" s="22">
        <v>12</v>
      </c>
      <c r="D13" s="22">
        <v>9</v>
      </c>
      <c r="E13" s="22">
        <v>65</v>
      </c>
      <c r="F13" s="22"/>
      <c r="G13" s="22"/>
      <c r="H13" s="22">
        <v>43</v>
      </c>
      <c r="I13" s="22"/>
      <c r="J13" s="22"/>
      <c r="K13" s="22"/>
      <c r="L13" s="22"/>
      <c r="M13" s="22">
        <v>72</v>
      </c>
      <c r="N13" s="22"/>
      <c r="O13" s="22"/>
      <c r="P13" s="22">
        <v>224</v>
      </c>
      <c r="Q13" s="22">
        <v>359</v>
      </c>
      <c r="R13" s="22">
        <v>702</v>
      </c>
      <c r="S13" s="23">
        <v>1075</v>
      </c>
      <c r="T13" s="95">
        <v>675</v>
      </c>
      <c r="U13" s="95">
        <v>517</v>
      </c>
      <c r="V13" s="95">
        <v>559</v>
      </c>
      <c r="W13" s="95">
        <v>693</v>
      </c>
      <c r="X13" s="95">
        <v>752</v>
      </c>
      <c r="Y13" s="95">
        <v>994</v>
      </c>
      <c r="Z13" s="95"/>
      <c r="AA13" s="95">
        <v>563</v>
      </c>
      <c r="AB13" s="95">
        <v>372</v>
      </c>
      <c r="AC13" s="95">
        <v>595</v>
      </c>
      <c r="AD13" s="95">
        <v>516</v>
      </c>
      <c r="AE13" s="20">
        <f>AVERAGE(B13:AD13)</f>
        <v>439.95</v>
      </c>
      <c r="AF13" s="143">
        <f>STDEV(B13:AD13)</f>
        <v>333.45645577007031</v>
      </c>
    </row>
    <row r="14" spans="1:34" x14ac:dyDescent="0.25">
      <c r="A14" s="142" t="s">
        <v>52</v>
      </c>
      <c r="B14" s="143">
        <f>AVERAGE(B7:B13)</f>
        <v>49</v>
      </c>
      <c r="C14" s="143">
        <f t="shared" ref="C14:R14" si="2">AVERAGE(C7:C13)</f>
        <v>91</v>
      </c>
      <c r="D14" s="143">
        <f t="shared" si="2"/>
        <v>146.5</v>
      </c>
      <c r="E14" s="143">
        <f t="shared" si="2"/>
        <v>199.8</v>
      </c>
      <c r="F14" s="143"/>
      <c r="G14" s="143"/>
      <c r="H14" s="143">
        <f t="shared" si="2"/>
        <v>165.8</v>
      </c>
      <c r="I14" s="143"/>
      <c r="J14" s="143"/>
      <c r="K14" s="143">
        <f t="shared" si="2"/>
        <v>281.66666666666669</v>
      </c>
      <c r="L14" s="143"/>
      <c r="M14" s="143">
        <f t="shared" si="2"/>
        <v>207.2</v>
      </c>
      <c r="N14" s="143">
        <f t="shared" si="2"/>
        <v>578</v>
      </c>
      <c r="O14" s="143">
        <f t="shared" si="2"/>
        <v>591.66666666666663</v>
      </c>
      <c r="P14" s="143">
        <f t="shared" si="2"/>
        <v>384.2</v>
      </c>
      <c r="Q14" s="143">
        <f t="shared" si="2"/>
        <v>346</v>
      </c>
      <c r="R14" s="143">
        <f t="shared" si="2"/>
        <v>574.6</v>
      </c>
      <c r="S14" s="143">
        <f>AVERAGE(S7:S13)</f>
        <v>869.57142857142856</v>
      </c>
      <c r="T14" s="143">
        <f>AVERAGE(T7:T13)</f>
        <v>974.14285714285711</v>
      </c>
      <c r="U14" s="143">
        <f t="shared" ref="U14:AD14" si="3">AVERAGE(U6:U13)</f>
        <v>619.625</v>
      </c>
      <c r="V14" s="143">
        <f t="shared" si="3"/>
        <v>857</v>
      </c>
      <c r="W14" s="143">
        <f t="shared" si="3"/>
        <v>900.75</v>
      </c>
      <c r="X14" s="143">
        <f t="shared" si="3"/>
        <v>864.625</v>
      </c>
      <c r="Y14" s="143">
        <f t="shared" si="3"/>
        <v>1202.8571428571429</v>
      </c>
      <c r="Z14" s="143">
        <f t="shared" si="3"/>
        <v>528.5</v>
      </c>
      <c r="AA14" s="143">
        <f t="shared" si="3"/>
        <v>567</v>
      </c>
      <c r="AB14" s="143">
        <f t="shared" si="3"/>
        <v>381.66666666666669</v>
      </c>
      <c r="AC14" s="143">
        <f t="shared" si="3"/>
        <v>586.33333333333337</v>
      </c>
      <c r="AD14" s="143">
        <f t="shared" si="3"/>
        <v>657.8</v>
      </c>
      <c r="AE14" s="20">
        <f t="shared" si="0"/>
        <v>520.32629399585926</v>
      </c>
      <c r="AF14" s="143">
        <f t="shared" si="1"/>
        <v>315.94025413479733</v>
      </c>
    </row>
    <row r="15" spans="1:34" x14ac:dyDescent="0.25">
      <c r="A15" s="446" t="s">
        <v>188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180"/>
      <c r="Z15" s="205"/>
      <c r="AA15" s="233"/>
      <c r="AB15" s="247"/>
      <c r="AC15" s="248"/>
      <c r="AD15" s="285"/>
      <c r="AE15" s="21"/>
    </row>
    <row r="16" spans="1:34" ht="21" x14ac:dyDescent="0.25">
      <c r="A16" s="17" t="s">
        <v>51</v>
      </c>
      <c r="B16" s="24">
        <v>1988</v>
      </c>
      <c r="C16" s="24">
        <v>1989</v>
      </c>
      <c r="D16" s="24">
        <v>1990</v>
      </c>
      <c r="E16" s="24">
        <v>1991</v>
      </c>
      <c r="F16" s="24">
        <v>1992</v>
      </c>
      <c r="G16" s="24">
        <v>1993</v>
      </c>
      <c r="H16" s="24">
        <v>1994</v>
      </c>
      <c r="I16" s="24">
        <v>1995</v>
      </c>
      <c r="J16" s="24">
        <v>1996</v>
      </c>
      <c r="K16" s="24">
        <v>1997</v>
      </c>
      <c r="L16" s="24">
        <v>1998</v>
      </c>
      <c r="M16" s="24">
        <v>1999</v>
      </c>
      <c r="N16" s="24">
        <v>2000</v>
      </c>
      <c r="O16" s="24">
        <v>2001</v>
      </c>
      <c r="P16" s="24">
        <v>2002</v>
      </c>
      <c r="Q16" s="24">
        <v>2003</v>
      </c>
      <c r="R16" s="24">
        <v>2004</v>
      </c>
      <c r="S16" s="24">
        <v>2005</v>
      </c>
      <c r="T16" s="24">
        <v>2006</v>
      </c>
      <c r="U16" s="133">
        <v>2007</v>
      </c>
      <c r="V16" s="133">
        <v>2008</v>
      </c>
      <c r="W16" s="133">
        <v>2009</v>
      </c>
      <c r="X16" s="133">
        <v>2010</v>
      </c>
      <c r="Y16" s="133">
        <v>2011</v>
      </c>
      <c r="Z16" s="133">
        <v>2014</v>
      </c>
      <c r="AA16" s="133">
        <v>2015</v>
      </c>
      <c r="AB16" s="133">
        <v>2016</v>
      </c>
      <c r="AC16" s="133">
        <v>2017</v>
      </c>
      <c r="AD16" s="133">
        <v>2019</v>
      </c>
      <c r="AE16" s="25" t="s">
        <v>199</v>
      </c>
      <c r="AF16" s="16" t="s">
        <v>50</v>
      </c>
    </row>
    <row r="17" spans="1:32" x14ac:dyDescent="0.25">
      <c r="A17" s="17" t="s">
        <v>132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33"/>
      <c r="V17" s="133"/>
      <c r="W17" s="133"/>
      <c r="X17" s="133"/>
      <c r="Y17" s="133"/>
      <c r="Z17" s="95">
        <v>70</v>
      </c>
      <c r="AA17" s="155">
        <v>170</v>
      </c>
      <c r="AB17" s="155">
        <v>83</v>
      </c>
      <c r="AC17" s="155">
        <v>107</v>
      </c>
      <c r="AD17" s="155">
        <v>119</v>
      </c>
      <c r="AE17" s="26">
        <f>AVERAGE(B17:AD17)</f>
        <v>109.8</v>
      </c>
      <c r="AF17" s="16"/>
    </row>
    <row r="18" spans="1:32" x14ac:dyDescent="0.25">
      <c r="A18" s="17" t="s">
        <v>100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33"/>
      <c r="V18" s="133">
        <v>351</v>
      </c>
      <c r="W18" s="133"/>
      <c r="X18" s="95"/>
      <c r="Y18" s="155"/>
      <c r="Z18" s="95"/>
      <c r="AA18" s="155"/>
      <c r="AB18" s="155"/>
      <c r="AC18" s="155"/>
      <c r="AD18" s="155"/>
      <c r="AE18" s="26">
        <f t="shared" ref="AE18:AE27" si="4">AVERAGE(B18:AC18)</f>
        <v>351</v>
      </c>
      <c r="AF18" s="16"/>
    </row>
    <row r="19" spans="1:32" ht="12.65" customHeight="1" x14ac:dyDescent="0.25">
      <c r="A19" s="17" t="s">
        <v>92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35">
        <v>87</v>
      </c>
      <c r="V19" s="154">
        <v>58</v>
      </c>
      <c r="W19" s="154">
        <v>95</v>
      </c>
      <c r="X19" s="95">
        <v>53</v>
      </c>
      <c r="Y19" s="155"/>
      <c r="Z19" s="95"/>
      <c r="AA19" s="155"/>
      <c r="AB19" s="155"/>
      <c r="AC19" s="155"/>
      <c r="AD19" s="155"/>
      <c r="AE19" s="26">
        <f t="shared" si="4"/>
        <v>73.25</v>
      </c>
      <c r="AF19" s="143">
        <f>STDEV(C19:AC19)</f>
        <v>20.854655755170516</v>
      </c>
    </row>
    <row r="20" spans="1:32" x14ac:dyDescent="0.25">
      <c r="A20" s="17" t="s">
        <v>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>
        <v>101</v>
      </c>
      <c r="T20" s="95">
        <v>71</v>
      </c>
      <c r="U20" s="95">
        <v>65</v>
      </c>
      <c r="V20" s="155">
        <v>87</v>
      </c>
      <c r="W20" s="155">
        <v>69</v>
      </c>
      <c r="X20" s="95">
        <v>43</v>
      </c>
      <c r="Y20" s="155">
        <v>72</v>
      </c>
      <c r="Z20" s="95">
        <v>42</v>
      </c>
      <c r="AA20" s="155">
        <v>42</v>
      </c>
      <c r="AB20" s="155">
        <v>75</v>
      </c>
      <c r="AC20" s="155">
        <v>80</v>
      </c>
      <c r="AD20" s="155">
        <v>62</v>
      </c>
      <c r="AE20" s="26">
        <f>AVERAGE(B20:AD20)</f>
        <v>67.416666666666671</v>
      </c>
      <c r="AF20" s="143">
        <f>STDEV(C20:AD20)</f>
        <v>18.307764539239688</v>
      </c>
    </row>
    <row r="21" spans="1:32" x14ac:dyDescent="0.25">
      <c r="A21" s="17" t="s">
        <v>49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177</v>
      </c>
      <c r="T21" s="95">
        <v>233</v>
      </c>
      <c r="U21" s="95">
        <v>171</v>
      </c>
      <c r="V21" s="155">
        <v>161</v>
      </c>
      <c r="W21" s="155">
        <v>141</v>
      </c>
      <c r="X21" s="95">
        <v>62</v>
      </c>
      <c r="Y21" s="155">
        <v>130</v>
      </c>
      <c r="Z21" s="95">
        <v>101</v>
      </c>
      <c r="AA21" s="155">
        <v>123</v>
      </c>
      <c r="AB21" s="155">
        <v>103</v>
      </c>
      <c r="AC21" s="155">
        <v>147</v>
      </c>
      <c r="AD21" s="155"/>
      <c r="AE21" s="26">
        <f t="shared" si="4"/>
        <v>140.81818181818181</v>
      </c>
      <c r="AF21" s="143">
        <f t="shared" ref="AF21:AF27" si="5">STDEV(C21:AC21)</f>
        <v>45.635114071991048</v>
      </c>
    </row>
    <row r="22" spans="1:32" x14ac:dyDescent="0.25">
      <c r="A22" s="17" t="s">
        <v>86</v>
      </c>
      <c r="B22" s="22"/>
      <c r="C22" s="22"/>
      <c r="D22" s="22">
        <v>48</v>
      </c>
      <c r="E22" s="22">
        <v>75</v>
      </c>
      <c r="F22" s="22"/>
      <c r="G22" s="22"/>
      <c r="H22" s="22">
        <v>74</v>
      </c>
      <c r="I22" s="22"/>
      <c r="J22" s="22"/>
      <c r="K22" s="22"/>
      <c r="L22" s="22"/>
      <c r="M22" s="22">
        <v>159</v>
      </c>
      <c r="N22" s="22">
        <v>277</v>
      </c>
      <c r="O22" s="22">
        <v>268</v>
      </c>
      <c r="P22" s="22">
        <v>61</v>
      </c>
      <c r="Q22" s="22">
        <v>86</v>
      </c>
      <c r="R22" s="22">
        <v>101</v>
      </c>
      <c r="S22" s="22">
        <v>83</v>
      </c>
      <c r="T22" s="95">
        <v>136</v>
      </c>
      <c r="U22" s="95">
        <v>115</v>
      </c>
      <c r="V22" s="155">
        <v>116</v>
      </c>
      <c r="W22" s="155">
        <v>116</v>
      </c>
      <c r="X22" s="95">
        <v>102</v>
      </c>
      <c r="Y22" s="155">
        <v>92</v>
      </c>
      <c r="Z22" s="95">
        <v>68</v>
      </c>
      <c r="AA22" s="155">
        <v>95</v>
      </c>
      <c r="AB22" s="155">
        <v>77</v>
      </c>
      <c r="AC22" s="155"/>
      <c r="AD22" s="155">
        <v>114</v>
      </c>
      <c r="AE22" s="26">
        <f>AVERAGE(B22:AD22)</f>
        <v>113.15</v>
      </c>
      <c r="AF22" s="143">
        <f>STDEV(C22:AD22)</f>
        <v>60.464234752542147</v>
      </c>
    </row>
    <row r="23" spans="1:32" x14ac:dyDescent="0.25">
      <c r="A23" s="17" t="s">
        <v>46</v>
      </c>
      <c r="B23" s="22">
        <v>11</v>
      </c>
      <c r="C23" s="22">
        <v>23</v>
      </c>
      <c r="D23" s="22"/>
      <c r="E23" s="22">
        <v>42</v>
      </c>
      <c r="F23" s="22"/>
      <c r="G23" s="22"/>
      <c r="H23" s="22">
        <v>33</v>
      </c>
      <c r="I23" s="22"/>
      <c r="J23" s="22"/>
      <c r="K23" s="22">
        <v>64</v>
      </c>
      <c r="L23" s="22"/>
      <c r="M23" s="22">
        <v>55</v>
      </c>
      <c r="N23" s="22">
        <v>147</v>
      </c>
      <c r="O23" s="22">
        <v>108</v>
      </c>
      <c r="P23" s="22">
        <v>15</v>
      </c>
      <c r="Q23" s="22">
        <v>39</v>
      </c>
      <c r="R23" s="22">
        <v>12</v>
      </c>
      <c r="S23" s="22">
        <v>38</v>
      </c>
      <c r="T23" s="95">
        <v>108</v>
      </c>
      <c r="U23" s="95">
        <v>89</v>
      </c>
      <c r="V23" s="155">
        <v>123</v>
      </c>
      <c r="W23" s="155">
        <v>128</v>
      </c>
      <c r="X23" s="95">
        <v>160</v>
      </c>
      <c r="Y23" s="155">
        <v>176</v>
      </c>
      <c r="Z23" s="95">
        <v>83</v>
      </c>
      <c r="AA23" s="155">
        <v>84</v>
      </c>
      <c r="AB23" s="155">
        <v>54</v>
      </c>
      <c r="AC23" s="155">
        <v>122</v>
      </c>
      <c r="AD23" s="155">
        <v>148</v>
      </c>
      <c r="AE23" s="26">
        <f>AVERAGE(B23:AD23)</f>
        <v>80.956521739130437</v>
      </c>
      <c r="AF23" s="143">
        <f t="shared" si="5"/>
        <v>49.205593952217221</v>
      </c>
    </row>
    <row r="24" spans="1:32" x14ac:dyDescent="0.25">
      <c r="A24" s="17" t="s">
        <v>47</v>
      </c>
      <c r="B24" s="22">
        <v>7</v>
      </c>
      <c r="C24" s="22">
        <v>11</v>
      </c>
      <c r="D24" s="22"/>
      <c r="E24" s="22">
        <v>17</v>
      </c>
      <c r="F24" s="22"/>
      <c r="G24" s="22"/>
      <c r="H24" s="22">
        <v>34</v>
      </c>
      <c r="I24" s="22"/>
      <c r="J24" s="22"/>
      <c r="K24" s="22">
        <v>64</v>
      </c>
      <c r="L24" s="22"/>
      <c r="M24" s="22">
        <v>4</v>
      </c>
      <c r="N24" s="22">
        <v>74</v>
      </c>
      <c r="O24" s="22">
        <v>132</v>
      </c>
      <c r="P24" s="22">
        <v>151</v>
      </c>
      <c r="Q24" s="22">
        <v>122</v>
      </c>
      <c r="R24" s="22">
        <v>85</v>
      </c>
      <c r="S24" s="22">
        <v>137</v>
      </c>
      <c r="T24" s="95">
        <v>226</v>
      </c>
      <c r="U24" s="95">
        <v>148</v>
      </c>
      <c r="V24" s="155">
        <v>150</v>
      </c>
      <c r="W24" s="155">
        <v>176</v>
      </c>
      <c r="X24" s="95">
        <v>170</v>
      </c>
      <c r="Y24" s="155">
        <v>175</v>
      </c>
      <c r="Z24" s="95">
        <v>127</v>
      </c>
      <c r="AA24" s="155"/>
      <c r="AB24" s="155">
        <v>94</v>
      </c>
      <c r="AC24" s="155">
        <v>95</v>
      </c>
      <c r="AD24" s="155">
        <v>146</v>
      </c>
      <c r="AE24" s="26">
        <f>AVERAGE(B24:AD24)</f>
        <v>106.59090909090909</v>
      </c>
      <c r="AF24" s="143">
        <f t="shared" si="5"/>
        <v>61.552202919233736</v>
      </c>
    </row>
    <row r="25" spans="1:32" x14ac:dyDescent="0.25">
      <c r="A25" s="17" t="s">
        <v>18</v>
      </c>
      <c r="B25" s="22">
        <v>4</v>
      </c>
      <c r="C25" s="22">
        <v>1</v>
      </c>
      <c r="D25" s="22"/>
      <c r="E25" s="22">
        <v>12</v>
      </c>
      <c r="F25" s="22"/>
      <c r="G25" s="22"/>
      <c r="H25" s="22">
        <v>20</v>
      </c>
      <c r="I25" s="22"/>
      <c r="J25" s="22"/>
      <c r="K25" s="22">
        <v>40</v>
      </c>
      <c r="L25" s="22"/>
      <c r="M25" s="22">
        <v>35</v>
      </c>
      <c r="N25" s="22"/>
      <c r="O25" s="22"/>
      <c r="P25" s="22">
        <v>296</v>
      </c>
      <c r="Q25" s="22">
        <v>116</v>
      </c>
      <c r="R25" s="22">
        <v>92</v>
      </c>
      <c r="S25" s="22">
        <v>130</v>
      </c>
      <c r="T25" s="95">
        <v>147</v>
      </c>
      <c r="U25" s="95">
        <v>89</v>
      </c>
      <c r="V25" s="155">
        <v>124</v>
      </c>
      <c r="W25" s="155">
        <v>133</v>
      </c>
      <c r="X25" s="95">
        <v>156</v>
      </c>
      <c r="Y25" s="155">
        <v>171</v>
      </c>
      <c r="Z25" s="95">
        <v>127</v>
      </c>
      <c r="AA25" s="155">
        <v>138</v>
      </c>
      <c r="AB25" s="155"/>
      <c r="AC25" s="155">
        <v>203</v>
      </c>
      <c r="AD25" s="155"/>
      <c r="AE25" s="26">
        <f t="shared" si="4"/>
        <v>107.05263157894737</v>
      </c>
      <c r="AF25" s="143">
        <f t="shared" si="5"/>
        <v>74.130691869995275</v>
      </c>
    </row>
    <row r="26" spans="1:32" x14ac:dyDescent="0.25">
      <c r="A26" s="17" t="s">
        <v>19</v>
      </c>
      <c r="B26" s="22">
        <v>1</v>
      </c>
      <c r="C26" s="22">
        <v>3</v>
      </c>
      <c r="D26" s="22">
        <v>2</v>
      </c>
      <c r="E26" s="22">
        <v>3</v>
      </c>
      <c r="F26" s="22"/>
      <c r="G26" s="22"/>
      <c r="H26" s="22">
        <v>5</v>
      </c>
      <c r="I26" s="22"/>
      <c r="J26" s="22"/>
      <c r="K26" s="22"/>
      <c r="L26" s="22"/>
      <c r="M26" s="22">
        <v>34</v>
      </c>
      <c r="N26" s="22"/>
      <c r="O26" s="22"/>
      <c r="P26" s="22">
        <v>23</v>
      </c>
      <c r="Q26" s="22">
        <v>54</v>
      </c>
      <c r="R26" s="22">
        <v>47</v>
      </c>
      <c r="S26" s="22">
        <v>142</v>
      </c>
      <c r="T26" s="95">
        <v>69</v>
      </c>
      <c r="U26" s="95">
        <v>76</v>
      </c>
      <c r="V26" s="155">
        <v>55</v>
      </c>
      <c r="W26" s="155">
        <v>68</v>
      </c>
      <c r="X26" s="95">
        <v>86</v>
      </c>
      <c r="Y26" s="155">
        <v>114</v>
      </c>
      <c r="AA26" s="12">
        <v>130</v>
      </c>
      <c r="AB26" s="12">
        <v>99</v>
      </c>
      <c r="AC26" s="12">
        <v>144</v>
      </c>
      <c r="AD26" s="12">
        <v>112</v>
      </c>
      <c r="AE26" s="26">
        <f>AVERAGE(B26:AD26)</f>
        <v>63.35</v>
      </c>
      <c r="AF26" s="143">
        <f t="shared" si="5"/>
        <v>47.928732496205349</v>
      </c>
    </row>
    <row r="27" spans="1:32" x14ac:dyDescent="0.25">
      <c r="A27" s="140" t="s">
        <v>93</v>
      </c>
      <c r="B27" s="141">
        <f>AVERAGE(B19:B26)</f>
        <v>5.75</v>
      </c>
      <c r="C27" s="141">
        <f t="shared" ref="C27:U27" si="6">AVERAGE(C19:C26)</f>
        <v>9.5</v>
      </c>
      <c r="D27" s="141">
        <f t="shared" si="6"/>
        <v>25</v>
      </c>
      <c r="E27" s="141">
        <f t="shared" si="6"/>
        <v>29.8</v>
      </c>
      <c r="F27" s="141"/>
      <c r="G27" s="141"/>
      <c r="H27" s="141">
        <f t="shared" si="6"/>
        <v>33.200000000000003</v>
      </c>
      <c r="I27" s="141"/>
      <c r="J27" s="141"/>
      <c r="K27" s="141">
        <f t="shared" si="6"/>
        <v>56</v>
      </c>
      <c r="L27" s="141"/>
      <c r="M27" s="141">
        <f t="shared" si="6"/>
        <v>57.4</v>
      </c>
      <c r="N27" s="141">
        <f t="shared" si="6"/>
        <v>166</v>
      </c>
      <c r="O27" s="141">
        <f t="shared" si="6"/>
        <v>169.33333333333334</v>
      </c>
      <c r="P27" s="141">
        <f t="shared" si="6"/>
        <v>109.2</v>
      </c>
      <c r="Q27" s="141">
        <f t="shared" si="6"/>
        <v>83.4</v>
      </c>
      <c r="R27" s="141">
        <f t="shared" si="6"/>
        <v>67.400000000000006</v>
      </c>
      <c r="S27" s="141">
        <f t="shared" si="6"/>
        <v>115.42857142857143</v>
      </c>
      <c r="T27" s="141">
        <f t="shared" si="6"/>
        <v>141.42857142857142</v>
      </c>
      <c r="U27" s="141">
        <f t="shared" si="6"/>
        <v>105</v>
      </c>
      <c r="V27" s="141">
        <f t="shared" ref="V27:AD27" si="7">AVERAGE(V18:V26)</f>
        <v>136.11111111111111</v>
      </c>
      <c r="W27" s="175">
        <f t="shared" si="7"/>
        <v>115.75</v>
      </c>
      <c r="X27" s="175">
        <f t="shared" si="7"/>
        <v>104</v>
      </c>
      <c r="Y27" s="175">
        <f t="shared" si="7"/>
        <v>132.85714285714286</v>
      </c>
      <c r="Z27" s="175">
        <f t="shared" si="7"/>
        <v>91.333333333333329</v>
      </c>
      <c r="AA27" s="175">
        <f t="shared" si="7"/>
        <v>102</v>
      </c>
      <c r="AB27" s="175">
        <f t="shared" si="7"/>
        <v>83.666666666666671</v>
      </c>
      <c r="AC27" s="175">
        <f t="shared" si="7"/>
        <v>131.83333333333334</v>
      </c>
      <c r="AD27" s="175">
        <f t="shared" si="7"/>
        <v>116.4</v>
      </c>
      <c r="AE27" s="26">
        <f t="shared" si="4"/>
        <v>90.060524499654946</v>
      </c>
      <c r="AF27" s="143">
        <f t="shared" si="5"/>
        <v>45.096772760286491</v>
      </c>
    </row>
  </sheetData>
  <mergeCells count="3">
    <mergeCell ref="A1:X1"/>
    <mergeCell ref="A2:X2"/>
    <mergeCell ref="A15:X15"/>
  </mergeCells>
  <phoneticPr fontId="2" type="noConversion"/>
  <pageMargins left="0.75" right="0.75" top="1" bottom="1" header="0.5" footer="0.5"/>
  <pageSetup scale="91" orientation="landscape" horizontalDpi="4294967293" r:id="rId1"/>
  <headerFooter alignWithMargins="0"/>
  <rowBreaks count="1" manualBreakCount="1">
    <brk id="43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W13"/>
  <sheetViews>
    <sheetView zoomScaleNormal="100" workbookViewId="0">
      <selection activeCell="A4" sqref="A4:A5"/>
    </sheetView>
  </sheetViews>
  <sheetFormatPr defaultColWidth="4.36328125" defaultRowHeight="11.5" x14ac:dyDescent="0.25"/>
  <cols>
    <col min="1" max="1" width="19.54296875" style="12" customWidth="1"/>
    <col min="2" max="2" width="5.54296875" style="12" customWidth="1"/>
    <col min="3" max="3" width="4.90625" style="12" customWidth="1"/>
    <col min="4" max="4" width="6" style="12" customWidth="1"/>
    <col min="5" max="5" width="7.6328125" style="12" customWidth="1"/>
    <col min="6" max="6" width="6.08984375" style="12" customWidth="1"/>
    <col min="7" max="7" width="5.08984375" style="12" customWidth="1"/>
    <col min="8" max="8" width="5.453125" style="12" customWidth="1"/>
    <col min="9" max="9" width="6.90625" style="12" customWidth="1"/>
    <col min="10" max="10" width="6.453125" style="12" customWidth="1"/>
    <col min="11" max="12" width="5.6328125" style="12" customWidth="1"/>
    <col min="13" max="13" width="5.08984375" style="12" customWidth="1"/>
    <col min="14" max="14" width="5.54296875" style="12" customWidth="1"/>
    <col min="15" max="15" width="5.08984375" style="12" customWidth="1"/>
    <col min="16" max="16" width="5.54296875" style="12" customWidth="1"/>
    <col min="17" max="17" width="6.6328125" style="12" customWidth="1"/>
    <col min="18" max="18" width="6.36328125" style="12" customWidth="1"/>
    <col min="19" max="19" width="6.54296875" style="12" customWidth="1"/>
    <col min="20" max="20" width="6.08984375" style="12" customWidth="1"/>
    <col min="21" max="21" width="6.6328125" style="12" customWidth="1"/>
    <col min="22" max="22" width="4.90625" style="12" customWidth="1"/>
    <col min="23" max="24" width="6" style="12" customWidth="1"/>
    <col min="25" max="25" width="5.90625" style="12" customWidth="1"/>
    <col min="26" max="26" width="5" style="12" bestFit="1" customWidth="1"/>
    <col min="27" max="27" width="5.36328125" style="12" customWidth="1"/>
    <col min="28" max="28" width="5.453125" style="12" customWidth="1"/>
    <col min="29" max="29" width="5.54296875" style="12" customWidth="1"/>
    <col min="30" max="30" width="5" style="12" customWidth="1"/>
    <col min="31" max="31" width="5.54296875" style="12" customWidth="1"/>
    <col min="32" max="32" width="4.90625" style="12" customWidth="1"/>
    <col min="33" max="33" width="5.08984375" style="12" customWidth="1"/>
    <col min="34" max="34" width="5" style="12" bestFit="1" customWidth="1"/>
    <col min="35" max="36" width="5.08984375" style="12" bestFit="1" customWidth="1"/>
    <col min="37" max="37" width="5.453125" style="12" bestFit="1" customWidth="1"/>
    <col min="38" max="38" width="5.08984375" style="12" customWidth="1"/>
    <col min="39" max="39" width="5.36328125" style="12" customWidth="1"/>
    <col min="40" max="40" width="5.90625" style="12" customWidth="1"/>
    <col min="41" max="41" width="6" style="12" customWidth="1"/>
    <col min="42" max="42" width="4.90625" style="12" customWidth="1"/>
    <col min="43" max="43" width="5.453125" style="12" customWidth="1"/>
    <col min="44" max="44" width="5" style="12" bestFit="1" customWidth="1"/>
    <col min="45" max="45" width="4.90625" style="12" customWidth="1"/>
    <col min="46" max="46" width="5" style="12" bestFit="1" customWidth="1"/>
    <col min="47" max="47" width="4" style="12" bestFit="1" customWidth="1"/>
    <col min="48" max="48" width="5" style="12" customWidth="1"/>
    <col min="49" max="49" width="5.453125" style="12" customWidth="1"/>
    <col min="50" max="50" width="7" style="12" bestFit="1" customWidth="1"/>
    <col min="51" max="51" width="4.6328125" style="12" customWidth="1"/>
    <col min="52" max="52" width="5" style="12" bestFit="1" customWidth="1"/>
    <col min="53" max="53" width="4" style="12" bestFit="1" customWidth="1"/>
    <col min="54" max="54" width="4.90625" style="12" customWidth="1"/>
    <col min="55" max="55" width="5.6328125" style="12" customWidth="1"/>
    <col min="56" max="56" width="4.6328125" style="12" bestFit="1" customWidth="1"/>
    <col min="57" max="57" width="4.90625" style="12" bestFit="1" customWidth="1"/>
    <col min="58" max="58" width="5" style="12" bestFit="1" customWidth="1"/>
    <col min="59" max="61" width="4.36328125" style="12"/>
    <col min="62" max="62" width="4.6328125" style="12" bestFit="1" customWidth="1"/>
    <col min="63" max="63" width="4.90625" style="12" bestFit="1" customWidth="1"/>
    <col min="64" max="64" width="5" style="12" bestFit="1" customWidth="1"/>
    <col min="65" max="65" width="4.36328125" style="12"/>
    <col min="66" max="66" width="5" style="12" bestFit="1" customWidth="1"/>
    <col min="67" max="67" width="4.36328125" style="12"/>
    <col min="68" max="68" width="4.6328125" style="12" bestFit="1" customWidth="1"/>
    <col min="69" max="69" width="4.90625" style="12" bestFit="1" customWidth="1"/>
    <col min="70" max="70" width="5" style="12" bestFit="1" customWidth="1"/>
    <col min="71" max="72" width="4.36328125" style="12"/>
    <col min="73" max="73" width="7" style="12" bestFit="1" customWidth="1"/>
    <col min="74" max="74" width="4.6328125" style="12" bestFit="1" customWidth="1"/>
    <col min="75" max="75" width="4.90625" style="12" bestFit="1" customWidth="1"/>
    <col min="76" max="16384" width="4.36328125" style="12"/>
  </cols>
  <sheetData>
    <row r="1" spans="1:75" x14ac:dyDescent="0.25">
      <c r="A1" s="450" t="s">
        <v>73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75" ht="11.25" customHeight="1" x14ac:dyDescent="0.25">
      <c r="A2" s="452" t="s">
        <v>54</v>
      </c>
      <c r="B2" s="451">
        <v>1991</v>
      </c>
      <c r="C2" s="451"/>
      <c r="D2" s="447">
        <v>1994</v>
      </c>
      <c r="E2" s="448"/>
      <c r="F2" s="448"/>
      <c r="G2" s="448"/>
      <c r="H2" s="448"/>
      <c r="I2" s="449"/>
      <c r="J2" s="447">
        <v>1999</v>
      </c>
      <c r="K2" s="448"/>
      <c r="L2" s="448"/>
      <c r="M2" s="448"/>
      <c r="N2" s="448"/>
      <c r="O2" s="449"/>
      <c r="P2" s="447">
        <v>2002</v>
      </c>
      <c r="Q2" s="448"/>
      <c r="R2" s="448"/>
      <c r="S2" s="448"/>
      <c r="T2" s="448"/>
      <c r="U2" s="449"/>
      <c r="V2" s="447">
        <v>2003</v>
      </c>
      <c r="W2" s="448"/>
      <c r="X2" s="448"/>
      <c r="Y2" s="448"/>
      <c r="Z2" s="448"/>
      <c r="AA2" s="449"/>
      <c r="AB2" s="447">
        <v>2004</v>
      </c>
      <c r="AC2" s="448"/>
      <c r="AD2" s="448"/>
      <c r="AE2" s="448"/>
      <c r="AF2" s="448"/>
      <c r="AG2" s="449"/>
      <c r="AH2" s="447">
        <v>2005</v>
      </c>
      <c r="AI2" s="448"/>
      <c r="AJ2" s="448"/>
      <c r="AK2" s="448"/>
      <c r="AL2" s="448"/>
      <c r="AM2" s="449"/>
      <c r="AN2" s="447">
        <v>2006</v>
      </c>
      <c r="AO2" s="448"/>
      <c r="AP2" s="448"/>
      <c r="AQ2" s="448"/>
      <c r="AR2" s="448"/>
      <c r="AS2" s="449"/>
      <c r="AT2" s="447">
        <v>2007</v>
      </c>
      <c r="AU2" s="448"/>
      <c r="AV2" s="448"/>
      <c r="AW2" s="448"/>
      <c r="AX2" s="448"/>
      <c r="AY2" s="449"/>
      <c r="AZ2" s="447">
        <v>2008</v>
      </c>
      <c r="BA2" s="448"/>
      <c r="BB2" s="448"/>
      <c r="BC2" s="448"/>
      <c r="BD2" s="448"/>
      <c r="BE2" s="449"/>
      <c r="BF2" s="447">
        <v>2009</v>
      </c>
      <c r="BG2" s="448"/>
      <c r="BH2" s="448"/>
      <c r="BI2" s="448"/>
      <c r="BJ2" s="448"/>
      <c r="BK2" s="449"/>
      <c r="BL2" s="447">
        <v>2010</v>
      </c>
      <c r="BM2" s="448"/>
      <c r="BN2" s="448"/>
      <c r="BO2" s="448"/>
      <c r="BP2" s="448"/>
      <c r="BQ2" s="449"/>
      <c r="BR2" s="447">
        <v>2011</v>
      </c>
      <c r="BS2" s="448"/>
      <c r="BT2" s="448"/>
      <c r="BU2" s="448"/>
      <c r="BV2" s="448"/>
      <c r="BW2" s="449"/>
    </row>
    <row r="3" spans="1:75" ht="34.5" customHeight="1" x14ac:dyDescent="0.25">
      <c r="A3" s="453"/>
      <c r="B3" s="190" t="s">
        <v>2</v>
      </c>
      <c r="C3" s="190" t="s">
        <v>3</v>
      </c>
      <c r="D3" s="190" t="s">
        <v>2</v>
      </c>
      <c r="E3" s="190" t="s">
        <v>3</v>
      </c>
      <c r="F3" s="190" t="s">
        <v>21</v>
      </c>
      <c r="G3" s="190" t="s">
        <v>60</v>
      </c>
      <c r="H3" s="190" t="s">
        <v>22</v>
      </c>
      <c r="I3" s="190" t="s">
        <v>61</v>
      </c>
      <c r="J3" s="190" t="s">
        <v>2</v>
      </c>
      <c r="K3" s="190" t="s">
        <v>3</v>
      </c>
      <c r="L3" s="190" t="s">
        <v>21</v>
      </c>
      <c r="M3" s="190" t="s">
        <v>60</v>
      </c>
      <c r="N3" s="190" t="s">
        <v>22</v>
      </c>
      <c r="O3" s="190" t="s">
        <v>61</v>
      </c>
      <c r="P3" s="190" t="s">
        <v>2</v>
      </c>
      <c r="Q3" s="190" t="s">
        <v>3</v>
      </c>
      <c r="R3" s="190" t="s">
        <v>21</v>
      </c>
      <c r="S3" s="190" t="s">
        <v>60</v>
      </c>
      <c r="T3" s="190" t="s">
        <v>22</v>
      </c>
      <c r="U3" s="190" t="s">
        <v>61</v>
      </c>
      <c r="V3" s="190" t="s">
        <v>2</v>
      </c>
      <c r="W3" s="190" t="s">
        <v>3</v>
      </c>
      <c r="X3" s="190" t="s">
        <v>21</v>
      </c>
      <c r="Y3" s="190" t="s">
        <v>60</v>
      </c>
      <c r="Z3" s="190" t="s">
        <v>22</v>
      </c>
      <c r="AA3" s="190" t="s">
        <v>61</v>
      </c>
      <c r="AB3" s="190" t="s">
        <v>2</v>
      </c>
      <c r="AC3" s="190" t="s">
        <v>3</v>
      </c>
      <c r="AD3" s="190" t="s">
        <v>21</v>
      </c>
      <c r="AE3" s="190" t="s">
        <v>60</v>
      </c>
      <c r="AF3" s="190" t="s">
        <v>22</v>
      </c>
      <c r="AG3" s="190" t="s">
        <v>61</v>
      </c>
      <c r="AH3" s="190" t="s">
        <v>2</v>
      </c>
      <c r="AI3" s="190" t="s">
        <v>3</v>
      </c>
      <c r="AJ3" s="190" t="s">
        <v>21</v>
      </c>
      <c r="AK3" s="190" t="s">
        <v>60</v>
      </c>
      <c r="AL3" s="190" t="s">
        <v>39</v>
      </c>
      <c r="AM3" s="190" t="s">
        <v>61</v>
      </c>
      <c r="AN3" s="190" t="s">
        <v>2</v>
      </c>
      <c r="AO3" s="190" t="s">
        <v>3</v>
      </c>
      <c r="AP3" s="190" t="s">
        <v>21</v>
      </c>
      <c r="AQ3" s="190" t="s">
        <v>60</v>
      </c>
      <c r="AR3" s="190" t="s">
        <v>39</v>
      </c>
      <c r="AS3" s="190" t="s">
        <v>61</v>
      </c>
      <c r="AT3" s="190" t="s">
        <v>2</v>
      </c>
      <c r="AU3" s="190" t="s">
        <v>3</v>
      </c>
      <c r="AV3" s="190" t="s">
        <v>21</v>
      </c>
      <c r="AW3" s="190" t="s">
        <v>60</v>
      </c>
      <c r="AX3" s="190" t="s">
        <v>39</v>
      </c>
      <c r="AY3" s="190" t="s">
        <v>61</v>
      </c>
      <c r="AZ3" s="190" t="s">
        <v>2</v>
      </c>
      <c r="BA3" s="190" t="s">
        <v>3</v>
      </c>
      <c r="BB3" s="190" t="s">
        <v>21</v>
      </c>
      <c r="BC3" s="190" t="s">
        <v>60</v>
      </c>
      <c r="BD3" s="190" t="s">
        <v>39</v>
      </c>
      <c r="BE3" s="190" t="s">
        <v>61</v>
      </c>
      <c r="BF3" s="190" t="s">
        <v>2</v>
      </c>
      <c r="BG3" s="190" t="s">
        <v>3</v>
      </c>
      <c r="BH3" s="190" t="s">
        <v>21</v>
      </c>
      <c r="BI3" s="190" t="s">
        <v>60</v>
      </c>
      <c r="BJ3" s="190" t="s">
        <v>39</v>
      </c>
      <c r="BK3" s="190" t="s">
        <v>61</v>
      </c>
      <c r="BL3" s="190" t="s">
        <v>2</v>
      </c>
      <c r="BM3" s="190" t="s">
        <v>3</v>
      </c>
      <c r="BN3" s="190" t="s">
        <v>21</v>
      </c>
      <c r="BO3" s="190" t="s">
        <v>60</v>
      </c>
      <c r="BP3" s="190" t="s">
        <v>39</v>
      </c>
      <c r="BQ3" s="190" t="s">
        <v>61</v>
      </c>
      <c r="BR3" s="190" t="s">
        <v>2</v>
      </c>
      <c r="BS3" s="190" t="s">
        <v>3</v>
      </c>
      <c r="BT3" s="190" t="s">
        <v>21</v>
      </c>
      <c r="BU3" s="190" t="s">
        <v>60</v>
      </c>
      <c r="BV3" s="190" t="s">
        <v>39</v>
      </c>
      <c r="BW3" s="190" t="s">
        <v>61</v>
      </c>
    </row>
    <row r="4" spans="1:75" x14ac:dyDescent="0.25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2">
        <v>1434</v>
      </c>
      <c r="BA4" s="192">
        <v>351</v>
      </c>
      <c r="BB4" s="192">
        <v>1131</v>
      </c>
      <c r="BC4" s="193">
        <f>AZ4-BB4</f>
        <v>303</v>
      </c>
      <c r="BD4" s="192">
        <v>347</v>
      </c>
      <c r="BE4" s="193">
        <f>BA4-BD4</f>
        <v>4</v>
      </c>
      <c r="BF4" s="95"/>
      <c r="BG4" s="95"/>
      <c r="BH4" s="95"/>
      <c r="BI4" s="95"/>
      <c r="BJ4" s="95"/>
      <c r="BK4" s="95"/>
    </row>
    <row r="5" spans="1:75" x14ac:dyDescent="0.25">
      <c r="A5" s="191" t="s">
        <v>92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4"/>
      <c r="AC5" s="194"/>
      <c r="AD5" s="194"/>
      <c r="AE5" s="194"/>
      <c r="AF5" s="194"/>
      <c r="AG5" s="194"/>
      <c r="AH5" s="191"/>
      <c r="AI5" s="191"/>
      <c r="AJ5" s="191"/>
      <c r="AK5" s="191"/>
      <c r="AL5" s="191"/>
      <c r="AM5" s="191"/>
      <c r="AN5" s="194"/>
      <c r="AO5" s="194"/>
      <c r="AP5" s="194"/>
      <c r="AQ5" s="194"/>
      <c r="AR5" s="194"/>
      <c r="AS5" s="194"/>
      <c r="AT5" s="192">
        <v>716</v>
      </c>
      <c r="AU5" s="192">
        <v>87</v>
      </c>
      <c r="AV5" s="192">
        <v>664</v>
      </c>
      <c r="AW5" s="193">
        <f>AT5-AV5</f>
        <v>52</v>
      </c>
      <c r="AX5" s="192">
        <v>87</v>
      </c>
      <c r="AY5" s="193">
        <f>AU5-AX5</f>
        <v>0</v>
      </c>
      <c r="AZ5" s="192">
        <v>568</v>
      </c>
      <c r="BA5" s="192">
        <v>58</v>
      </c>
      <c r="BB5" s="192">
        <v>461</v>
      </c>
      <c r="BC5" s="193">
        <f t="shared" ref="BC5:BC12" si="0">AZ5-BB5</f>
        <v>107</v>
      </c>
      <c r="BD5" s="192">
        <v>56</v>
      </c>
      <c r="BE5" s="193">
        <f t="shared" ref="BE5:BE12" si="1">BA5-BD5</f>
        <v>2</v>
      </c>
      <c r="BF5" s="192">
        <v>820</v>
      </c>
      <c r="BG5" s="195">
        <v>95</v>
      </c>
      <c r="BH5" s="95">
        <v>646</v>
      </c>
      <c r="BI5" s="193">
        <f t="shared" ref="BI5:BI12" si="2">BF5-BH5</f>
        <v>174</v>
      </c>
      <c r="BJ5" s="95">
        <v>92</v>
      </c>
      <c r="BK5" s="193">
        <f t="shared" ref="BK5:BK12" si="3">BG5-BJ5</f>
        <v>3</v>
      </c>
      <c r="BL5" s="196">
        <v>210</v>
      </c>
      <c r="BM5" s="196">
        <v>53</v>
      </c>
      <c r="BN5" s="196">
        <v>149</v>
      </c>
      <c r="BO5" s="193">
        <f t="shared" ref="BO5:BO12" si="4">BL5-BN5</f>
        <v>61</v>
      </c>
      <c r="BP5" s="197">
        <v>54</v>
      </c>
      <c r="BQ5" s="193">
        <f t="shared" ref="BQ5:BQ12" si="5">BM5-BP5</f>
        <v>-1</v>
      </c>
    </row>
    <row r="6" spans="1:75" x14ac:dyDescent="0.25">
      <c r="A6" s="177" t="s">
        <v>75</v>
      </c>
      <c r="B6" s="198"/>
      <c r="C6" s="198"/>
      <c r="D6" s="199"/>
      <c r="E6" s="199"/>
      <c r="F6" s="199"/>
      <c r="G6" s="199"/>
      <c r="H6" s="199"/>
      <c r="I6" s="199"/>
      <c r="J6" s="198"/>
      <c r="K6" s="198"/>
      <c r="L6" s="198"/>
      <c r="M6" s="198"/>
      <c r="N6" s="198"/>
      <c r="O6" s="198"/>
      <c r="P6" s="95"/>
      <c r="Q6" s="95"/>
      <c r="R6" s="95"/>
      <c r="S6" s="95"/>
      <c r="T6" s="95"/>
      <c r="U6" s="95"/>
      <c r="V6" s="192"/>
      <c r="W6" s="192"/>
      <c r="X6" s="192"/>
      <c r="Y6" s="192"/>
      <c r="Z6" s="192"/>
      <c r="AA6" s="192"/>
      <c r="AB6" s="200"/>
      <c r="AC6" s="200"/>
      <c r="AD6" s="200"/>
      <c r="AE6" s="200"/>
      <c r="AF6" s="200"/>
      <c r="AG6" s="200"/>
      <c r="AH6" s="192">
        <v>886</v>
      </c>
      <c r="AI6" s="192">
        <v>101</v>
      </c>
      <c r="AJ6" s="192">
        <v>551</v>
      </c>
      <c r="AK6" s="192">
        <f t="shared" ref="AK6:AK12" si="6">AH6-AJ6</f>
        <v>335</v>
      </c>
      <c r="AL6" s="192">
        <v>94</v>
      </c>
      <c r="AM6" s="192">
        <f t="shared" ref="AM6:AM12" si="7">AI6-AL6</f>
        <v>7</v>
      </c>
      <c r="AN6" s="139">
        <v>805</v>
      </c>
      <c r="AO6" s="139">
        <v>71</v>
      </c>
      <c r="AP6" s="201">
        <v>412</v>
      </c>
      <c r="AQ6" s="201">
        <f>AN6-AP6</f>
        <v>393</v>
      </c>
      <c r="AR6" s="201">
        <v>66</v>
      </c>
      <c r="AS6" s="201">
        <f>AO6-AR6</f>
        <v>5</v>
      </c>
      <c r="AT6" s="95">
        <v>640</v>
      </c>
      <c r="AU6" s="95">
        <v>65</v>
      </c>
      <c r="AV6" s="193">
        <v>430</v>
      </c>
      <c r="AW6" s="193">
        <f>AT6-AV6</f>
        <v>210</v>
      </c>
      <c r="AX6" s="193">
        <v>64</v>
      </c>
      <c r="AY6" s="193">
        <f>AU6-AX6</f>
        <v>1</v>
      </c>
      <c r="AZ6" s="12">
        <v>1233</v>
      </c>
      <c r="BA6" s="95">
        <v>87</v>
      </c>
      <c r="BB6" s="193">
        <v>690</v>
      </c>
      <c r="BC6" s="193">
        <f t="shared" si="0"/>
        <v>543</v>
      </c>
      <c r="BD6" s="193">
        <v>85</v>
      </c>
      <c r="BE6" s="193">
        <f t="shared" si="1"/>
        <v>2</v>
      </c>
      <c r="BF6" s="95">
        <v>1276</v>
      </c>
      <c r="BG6" s="155">
        <v>69</v>
      </c>
      <c r="BH6" s="95">
        <v>564</v>
      </c>
      <c r="BI6" s="193">
        <f t="shared" si="2"/>
        <v>712</v>
      </c>
      <c r="BJ6" s="95">
        <v>66</v>
      </c>
      <c r="BK6" s="193">
        <f t="shared" si="3"/>
        <v>3</v>
      </c>
      <c r="BL6" s="196">
        <v>536</v>
      </c>
      <c r="BM6" s="196">
        <v>43</v>
      </c>
      <c r="BN6" s="196">
        <v>332</v>
      </c>
      <c r="BO6" s="193">
        <f t="shared" si="4"/>
        <v>204</v>
      </c>
      <c r="BP6" s="197">
        <v>42</v>
      </c>
      <c r="BQ6" s="193">
        <f t="shared" si="5"/>
        <v>1</v>
      </c>
      <c r="BR6" s="95">
        <v>1271</v>
      </c>
      <c r="BS6" s="95">
        <v>72</v>
      </c>
      <c r="BT6" s="95">
        <v>592</v>
      </c>
      <c r="BU6" s="193">
        <f t="shared" ref="BU6:BU12" si="8">BR6-BT6</f>
        <v>679</v>
      </c>
      <c r="BV6" s="95">
        <v>70</v>
      </c>
      <c r="BW6" s="193">
        <f t="shared" ref="BW6:BW12" si="9">BS6-BV6</f>
        <v>2</v>
      </c>
    </row>
    <row r="7" spans="1:75" x14ac:dyDescent="0.25">
      <c r="A7" s="178" t="s">
        <v>76</v>
      </c>
      <c r="B7" s="198"/>
      <c r="C7" s="198"/>
      <c r="D7" s="199"/>
      <c r="E7" s="199"/>
      <c r="F7" s="199"/>
      <c r="G7" s="199"/>
      <c r="H7" s="199"/>
      <c r="I7" s="199"/>
      <c r="J7" s="198"/>
      <c r="K7" s="198"/>
      <c r="L7" s="198"/>
      <c r="M7" s="198"/>
      <c r="N7" s="198"/>
      <c r="O7" s="198"/>
      <c r="P7" s="95"/>
      <c r="Q7" s="95"/>
      <c r="R7" s="95"/>
      <c r="S7" s="95"/>
      <c r="T7" s="95"/>
      <c r="U7" s="95"/>
      <c r="V7" s="192"/>
      <c r="W7" s="192"/>
      <c r="X7" s="192"/>
      <c r="Y7" s="192"/>
      <c r="Z7" s="192"/>
      <c r="AA7" s="192"/>
      <c r="AB7" s="200"/>
      <c r="AC7" s="200"/>
      <c r="AD7" s="200"/>
      <c r="AE7" s="200"/>
      <c r="AF7" s="200"/>
      <c r="AG7" s="200"/>
      <c r="AH7" s="192">
        <v>855</v>
      </c>
      <c r="AI7" s="192">
        <v>177</v>
      </c>
      <c r="AJ7" s="192">
        <v>571</v>
      </c>
      <c r="AK7" s="192">
        <f t="shared" si="6"/>
        <v>284</v>
      </c>
      <c r="AL7" s="192">
        <v>171</v>
      </c>
      <c r="AM7" s="192">
        <f t="shared" si="7"/>
        <v>6</v>
      </c>
      <c r="AN7" s="139">
        <v>1121</v>
      </c>
      <c r="AO7" s="139">
        <v>233</v>
      </c>
      <c r="AP7" s="201">
        <v>753</v>
      </c>
      <c r="AQ7" s="201">
        <f t="shared" ref="AQ7:AQ12" si="10">AN7-AP7</f>
        <v>368</v>
      </c>
      <c r="AR7" s="201">
        <v>225</v>
      </c>
      <c r="AS7" s="201">
        <f t="shared" ref="AS7:AS12" si="11">AO7-AR7</f>
        <v>8</v>
      </c>
      <c r="AT7" s="95">
        <v>588</v>
      </c>
      <c r="AU7" s="95">
        <v>171</v>
      </c>
      <c r="AV7" s="193">
        <v>536</v>
      </c>
      <c r="AW7" s="193">
        <f t="shared" ref="AW7:AW12" si="12">AT7-AV7</f>
        <v>52</v>
      </c>
      <c r="AX7" s="193">
        <v>170</v>
      </c>
      <c r="AY7" s="193">
        <f t="shared" ref="AY7:AY12" si="13">AU7-AX7</f>
        <v>1</v>
      </c>
      <c r="AZ7" s="95">
        <v>899</v>
      </c>
      <c r="BA7" s="95">
        <v>161</v>
      </c>
      <c r="BB7" s="193">
        <v>454</v>
      </c>
      <c r="BC7" s="193">
        <f t="shared" si="0"/>
        <v>445</v>
      </c>
      <c r="BD7" s="193">
        <v>155</v>
      </c>
      <c r="BE7" s="193">
        <f t="shared" si="1"/>
        <v>6</v>
      </c>
      <c r="BF7" s="95">
        <v>539</v>
      </c>
      <c r="BG7" s="155">
        <v>141</v>
      </c>
      <c r="BH7" s="95">
        <v>477</v>
      </c>
      <c r="BI7" s="193">
        <f t="shared" si="2"/>
        <v>62</v>
      </c>
      <c r="BJ7" s="95">
        <v>141</v>
      </c>
      <c r="BK7" s="193">
        <f t="shared" si="3"/>
        <v>0</v>
      </c>
      <c r="BL7" s="196">
        <v>376</v>
      </c>
      <c r="BM7" s="196">
        <v>62</v>
      </c>
      <c r="BN7" s="196">
        <v>188</v>
      </c>
      <c r="BO7" s="193">
        <f t="shared" si="4"/>
        <v>188</v>
      </c>
      <c r="BP7" s="197">
        <v>62</v>
      </c>
      <c r="BQ7" s="193">
        <f t="shared" si="5"/>
        <v>0</v>
      </c>
      <c r="BR7" s="95">
        <v>488</v>
      </c>
      <c r="BS7" s="95">
        <v>130</v>
      </c>
      <c r="BT7" s="95">
        <v>470</v>
      </c>
      <c r="BU7" s="193">
        <f t="shared" si="8"/>
        <v>18</v>
      </c>
      <c r="BV7" s="95">
        <v>130</v>
      </c>
      <c r="BW7" s="193">
        <f t="shared" si="9"/>
        <v>0</v>
      </c>
    </row>
    <row r="8" spans="1:75" ht="11.25" customHeight="1" x14ac:dyDescent="0.25">
      <c r="A8" s="177" t="s">
        <v>86</v>
      </c>
      <c r="B8" s="200">
        <v>416</v>
      </c>
      <c r="C8" s="200">
        <v>74.900000000000006</v>
      </c>
      <c r="D8" s="192">
        <v>425</v>
      </c>
      <c r="E8" s="192">
        <v>74</v>
      </c>
      <c r="F8" s="192">
        <v>314</v>
      </c>
      <c r="G8" s="192">
        <f>D8-F8</f>
        <v>111</v>
      </c>
      <c r="H8" s="192">
        <v>57</v>
      </c>
      <c r="I8" s="192">
        <f>E8-H8</f>
        <v>17</v>
      </c>
      <c r="J8" s="200">
        <v>585</v>
      </c>
      <c r="K8" s="200">
        <v>159</v>
      </c>
      <c r="L8" s="200">
        <v>543</v>
      </c>
      <c r="M8" s="200">
        <f>J8-L8</f>
        <v>42</v>
      </c>
      <c r="N8" s="200">
        <v>149</v>
      </c>
      <c r="O8" s="200">
        <f>K8-N8</f>
        <v>10</v>
      </c>
      <c r="P8" s="202">
        <v>528</v>
      </c>
      <c r="Q8" s="202">
        <v>61</v>
      </c>
      <c r="R8" s="202">
        <v>67</v>
      </c>
      <c r="S8" s="202">
        <f>P8-R8</f>
        <v>461</v>
      </c>
      <c r="T8" s="202">
        <v>16</v>
      </c>
      <c r="U8" s="202">
        <f>Q8-T8</f>
        <v>45</v>
      </c>
      <c r="V8" s="192">
        <v>390</v>
      </c>
      <c r="W8" s="192">
        <v>86</v>
      </c>
      <c r="X8" s="192">
        <v>376</v>
      </c>
      <c r="Y8" s="192">
        <f>V8-X8</f>
        <v>14</v>
      </c>
      <c r="Z8" s="192">
        <v>86</v>
      </c>
      <c r="AA8" s="192">
        <f>W8-Z8</f>
        <v>0</v>
      </c>
      <c r="AB8" s="200">
        <v>474</v>
      </c>
      <c r="AC8" s="200">
        <v>101</v>
      </c>
      <c r="AD8" s="200">
        <v>176</v>
      </c>
      <c r="AE8" s="200">
        <f>AB8-AD8</f>
        <v>298</v>
      </c>
      <c r="AF8" s="200">
        <v>88</v>
      </c>
      <c r="AG8" s="200">
        <f>AC8-AF8</f>
        <v>13</v>
      </c>
      <c r="AH8" s="192">
        <v>562</v>
      </c>
      <c r="AI8" s="192">
        <v>83</v>
      </c>
      <c r="AJ8" s="192">
        <v>353</v>
      </c>
      <c r="AK8" s="192">
        <f t="shared" si="6"/>
        <v>209</v>
      </c>
      <c r="AL8" s="192">
        <v>79</v>
      </c>
      <c r="AM8" s="192">
        <f t="shared" si="7"/>
        <v>4</v>
      </c>
      <c r="AN8" s="139">
        <v>902</v>
      </c>
      <c r="AO8" s="139">
        <v>136</v>
      </c>
      <c r="AP8" s="201">
        <v>607</v>
      </c>
      <c r="AQ8" s="201">
        <f t="shared" si="10"/>
        <v>295</v>
      </c>
      <c r="AR8" s="201">
        <v>133</v>
      </c>
      <c r="AS8" s="201">
        <f t="shared" si="11"/>
        <v>3</v>
      </c>
      <c r="AT8" s="95">
        <v>644</v>
      </c>
      <c r="AU8" s="95">
        <v>115</v>
      </c>
      <c r="AV8" s="193">
        <v>587</v>
      </c>
      <c r="AW8" s="193">
        <f t="shared" si="12"/>
        <v>57</v>
      </c>
      <c r="AX8" s="193">
        <v>115</v>
      </c>
      <c r="AY8" s="193">
        <f t="shared" si="13"/>
        <v>0</v>
      </c>
      <c r="AZ8" s="95">
        <v>738</v>
      </c>
      <c r="BA8" s="95">
        <v>116</v>
      </c>
      <c r="BB8" s="193">
        <v>529</v>
      </c>
      <c r="BC8" s="193">
        <f t="shared" si="0"/>
        <v>209</v>
      </c>
      <c r="BD8" s="193">
        <v>115</v>
      </c>
      <c r="BE8" s="193">
        <f t="shared" si="1"/>
        <v>1</v>
      </c>
      <c r="BF8" s="95">
        <v>703</v>
      </c>
      <c r="BG8" s="155">
        <v>116</v>
      </c>
      <c r="BH8" s="95">
        <v>499</v>
      </c>
      <c r="BI8" s="193">
        <f t="shared" si="2"/>
        <v>204</v>
      </c>
      <c r="BJ8" s="95">
        <v>114</v>
      </c>
      <c r="BK8" s="193">
        <f t="shared" si="3"/>
        <v>2</v>
      </c>
      <c r="BL8" s="196">
        <v>941</v>
      </c>
      <c r="BM8" s="196">
        <v>102</v>
      </c>
      <c r="BN8" s="196">
        <v>462</v>
      </c>
      <c r="BO8" s="193">
        <f t="shared" si="4"/>
        <v>479</v>
      </c>
      <c r="BP8" s="197">
        <v>101</v>
      </c>
      <c r="BQ8" s="193">
        <f t="shared" si="5"/>
        <v>1</v>
      </c>
      <c r="BR8" s="95">
        <v>954</v>
      </c>
      <c r="BS8" s="95">
        <v>92</v>
      </c>
      <c r="BT8" s="95">
        <v>426</v>
      </c>
      <c r="BU8" s="193">
        <f t="shared" si="8"/>
        <v>528</v>
      </c>
      <c r="BV8" s="95">
        <v>91</v>
      </c>
      <c r="BW8" s="193">
        <f t="shared" si="9"/>
        <v>1</v>
      </c>
    </row>
    <row r="9" spans="1:75" ht="11.25" customHeight="1" x14ac:dyDescent="0.25">
      <c r="A9" s="177" t="s">
        <v>37</v>
      </c>
      <c r="B9" s="200">
        <v>320</v>
      </c>
      <c r="C9" s="200">
        <v>41.6</v>
      </c>
      <c r="D9" s="192">
        <v>180</v>
      </c>
      <c r="E9" s="192">
        <v>33</v>
      </c>
      <c r="F9" s="192">
        <v>147</v>
      </c>
      <c r="G9" s="192">
        <f>D9-F9</f>
        <v>33</v>
      </c>
      <c r="H9" s="192">
        <v>30</v>
      </c>
      <c r="I9" s="192">
        <f>E9-H9</f>
        <v>3</v>
      </c>
      <c r="J9" s="200">
        <v>201</v>
      </c>
      <c r="K9" s="200">
        <v>55</v>
      </c>
      <c r="L9" s="200">
        <v>165</v>
      </c>
      <c r="M9" s="200">
        <f>J9-L9</f>
        <v>36</v>
      </c>
      <c r="N9" s="200">
        <v>52</v>
      </c>
      <c r="O9" s="200">
        <f>K9-N9</f>
        <v>3</v>
      </c>
      <c r="P9" s="192">
        <v>66</v>
      </c>
      <c r="Q9" s="192">
        <v>15</v>
      </c>
      <c r="R9" s="192">
        <v>10</v>
      </c>
      <c r="S9" s="202">
        <f>P9-R9</f>
        <v>56</v>
      </c>
      <c r="T9" s="192">
        <v>2</v>
      </c>
      <c r="U9" s="202">
        <f>Q9-T9</f>
        <v>13</v>
      </c>
      <c r="V9" s="192">
        <v>113</v>
      </c>
      <c r="W9" s="192">
        <v>39</v>
      </c>
      <c r="X9" s="192">
        <v>105</v>
      </c>
      <c r="Y9" s="192">
        <f>V9-X9</f>
        <v>8</v>
      </c>
      <c r="Z9" s="192">
        <v>39</v>
      </c>
      <c r="AA9" s="192">
        <f>W9-Z9</f>
        <v>0</v>
      </c>
      <c r="AB9" s="200">
        <v>92</v>
      </c>
      <c r="AC9" s="200">
        <v>12</v>
      </c>
      <c r="AD9" s="200">
        <v>13</v>
      </c>
      <c r="AE9" s="200">
        <f>AB9-AD9</f>
        <v>79</v>
      </c>
      <c r="AF9" s="200">
        <v>9</v>
      </c>
      <c r="AG9" s="200">
        <f>AC9-AF9</f>
        <v>3</v>
      </c>
      <c r="AH9" s="192">
        <v>538</v>
      </c>
      <c r="AI9" s="192">
        <v>38</v>
      </c>
      <c r="AJ9" s="192">
        <v>202</v>
      </c>
      <c r="AK9" s="192">
        <f t="shared" si="6"/>
        <v>336</v>
      </c>
      <c r="AL9" s="192">
        <v>37</v>
      </c>
      <c r="AM9" s="192">
        <f t="shared" si="7"/>
        <v>1</v>
      </c>
      <c r="AN9" s="139">
        <v>638</v>
      </c>
      <c r="AO9" s="139">
        <v>108</v>
      </c>
      <c r="AP9" s="201">
        <v>529</v>
      </c>
      <c r="AQ9" s="201">
        <f t="shared" si="10"/>
        <v>109</v>
      </c>
      <c r="AR9" s="201">
        <v>106</v>
      </c>
      <c r="AS9" s="201">
        <f t="shared" si="11"/>
        <v>2</v>
      </c>
      <c r="AT9" s="95">
        <v>491</v>
      </c>
      <c r="AU9" s="95">
        <v>89</v>
      </c>
      <c r="AV9" s="193">
        <v>346</v>
      </c>
      <c r="AW9" s="193">
        <f t="shared" si="12"/>
        <v>145</v>
      </c>
      <c r="AX9" s="193">
        <v>88</v>
      </c>
      <c r="AY9" s="193">
        <f t="shared" si="13"/>
        <v>1</v>
      </c>
      <c r="AZ9" s="95">
        <v>939</v>
      </c>
      <c r="BA9" s="95">
        <v>123</v>
      </c>
      <c r="BB9" s="193">
        <v>548</v>
      </c>
      <c r="BC9" s="193">
        <f t="shared" si="0"/>
        <v>391</v>
      </c>
      <c r="BD9" s="193">
        <v>119</v>
      </c>
      <c r="BE9" s="193">
        <f t="shared" si="1"/>
        <v>4</v>
      </c>
      <c r="BF9" s="95">
        <v>770</v>
      </c>
      <c r="BG9" s="155">
        <v>128</v>
      </c>
      <c r="BH9" s="95">
        <v>612</v>
      </c>
      <c r="BI9" s="193">
        <f t="shared" si="2"/>
        <v>158</v>
      </c>
      <c r="BJ9" s="95">
        <v>127</v>
      </c>
      <c r="BK9" s="193">
        <f t="shared" si="3"/>
        <v>1</v>
      </c>
      <c r="BL9" s="196">
        <v>1550</v>
      </c>
      <c r="BM9" s="196">
        <v>160</v>
      </c>
      <c r="BN9" s="196">
        <v>1058</v>
      </c>
      <c r="BO9" s="193">
        <f t="shared" si="4"/>
        <v>492</v>
      </c>
      <c r="BP9" s="197">
        <v>152</v>
      </c>
      <c r="BQ9" s="193">
        <f t="shared" si="5"/>
        <v>8</v>
      </c>
      <c r="BR9" s="95">
        <v>1990</v>
      </c>
      <c r="BS9" s="95">
        <v>176</v>
      </c>
      <c r="BT9" s="95">
        <v>762</v>
      </c>
      <c r="BU9" s="193">
        <f t="shared" si="8"/>
        <v>1228</v>
      </c>
      <c r="BV9" s="95">
        <v>168</v>
      </c>
      <c r="BW9" s="193">
        <f t="shared" si="9"/>
        <v>8</v>
      </c>
    </row>
    <row r="10" spans="1:75" ht="11.25" customHeight="1" x14ac:dyDescent="0.25">
      <c r="A10" s="177" t="s">
        <v>17</v>
      </c>
      <c r="B10" s="200">
        <v>143</v>
      </c>
      <c r="C10" s="200">
        <v>17.2</v>
      </c>
      <c r="D10" s="192">
        <v>98</v>
      </c>
      <c r="E10" s="192">
        <v>34</v>
      </c>
      <c r="F10" s="192">
        <v>98</v>
      </c>
      <c r="G10" s="192">
        <f>D10-F10</f>
        <v>0</v>
      </c>
      <c r="H10" s="192">
        <v>34</v>
      </c>
      <c r="I10" s="192">
        <f>E10-H10</f>
        <v>0</v>
      </c>
      <c r="J10" s="200">
        <v>96</v>
      </c>
      <c r="K10" s="200">
        <v>43</v>
      </c>
      <c r="L10" s="200">
        <v>88</v>
      </c>
      <c r="M10" s="200">
        <f>J10-L10</f>
        <v>8</v>
      </c>
      <c r="N10" s="200">
        <v>41</v>
      </c>
      <c r="O10" s="200">
        <f>K10-N10</f>
        <v>2</v>
      </c>
      <c r="P10" s="202">
        <v>463</v>
      </c>
      <c r="Q10" s="202">
        <v>151</v>
      </c>
      <c r="R10" s="202">
        <v>240</v>
      </c>
      <c r="S10" s="202">
        <f>P10-R10</f>
        <v>223</v>
      </c>
      <c r="T10" s="202">
        <v>89</v>
      </c>
      <c r="U10" s="202">
        <f>Q10-T10</f>
        <v>62</v>
      </c>
      <c r="V10" s="192">
        <v>333</v>
      </c>
      <c r="W10" s="192">
        <v>122</v>
      </c>
      <c r="X10" s="192">
        <v>302</v>
      </c>
      <c r="Y10" s="192">
        <f>V10-X10</f>
        <v>31</v>
      </c>
      <c r="Z10" s="192">
        <v>120</v>
      </c>
      <c r="AA10" s="192">
        <f>W10-Z10</f>
        <v>2</v>
      </c>
      <c r="AB10" s="200">
        <v>943</v>
      </c>
      <c r="AC10" s="200">
        <v>85</v>
      </c>
      <c r="AD10" s="200">
        <v>153</v>
      </c>
      <c r="AE10" s="200">
        <f>AB10-AD10</f>
        <v>790</v>
      </c>
      <c r="AF10" s="200">
        <v>67</v>
      </c>
      <c r="AG10" s="200">
        <f>AC10-AF10</f>
        <v>18</v>
      </c>
      <c r="AH10" s="192">
        <v>1155</v>
      </c>
      <c r="AI10" s="192">
        <v>137</v>
      </c>
      <c r="AJ10" s="192">
        <v>623</v>
      </c>
      <c r="AK10" s="192">
        <f t="shared" si="6"/>
        <v>532</v>
      </c>
      <c r="AL10" s="192">
        <v>131</v>
      </c>
      <c r="AM10" s="192">
        <f t="shared" si="7"/>
        <v>6</v>
      </c>
      <c r="AN10" s="139">
        <v>1449</v>
      </c>
      <c r="AO10" s="139">
        <v>226</v>
      </c>
      <c r="AP10" s="201">
        <v>1076</v>
      </c>
      <c r="AQ10" s="201">
        <f t="shared" si="10"/>
        <v>373</v>
      </c>
      <c r="AR10" s="201">
        <v>221</v>
      </c>
      <c r="AS10" s="201">
        <f t="shared" si="11"/>
        <v>5</v>
      </c>
      <c r="AT10" s="95">
        <v>841</v>
      </c>
      <c r="AU10" s="95">
        <v>148</v>
      </c>
      <c r="AV10" s="193">
        <v>709</v>
      </c>
      <c r="AW10" s="193">
        <f t="shared" si="12"/>
        <v>132</v>
      </c>
      <c r="AX10" s="193">
        <v>146</v>
      </c>
      <c r="AY10" s="193">
        <f t="shared" si="13"/>
        <v>2</v>
      </c>
      <c r="AZ10" s="95">
        <v>1091</v>
      </c>
      <c r="BA10" s="95">
        <v>150</v>
      </c>
      <c r="BB10" s="193">
        <v>764</v>
      </c>
      <c r="BC10" s="193">
        <f t="shared" si="0"/>
        <v>327</v>
      </c>
      <c r="BD10" s="193">
        <v>149</v>
      </c>
      <c r="BE10" s="193">
        <f t="shared" si="1"/>
        <v>1</v>
      </c>
      <c r="BF10" s="95">
        <v>1380</v>
      </c>
      <c r="BG10" s="155">
        <v>176</v>
      </c>
      <c r="BH10" s="95">
        <v>804</v>
      </c>
      <c r="BI10" s="193">
        <f t="shared" si="2"/>
        <v>576</v>
      </c>
      <c r="BJ10" s="95">
        <v>176</v>
      </c>
      <c r="BK10" s="193">
        <f t="shared" si="3"/>
        <v>0</v>
      </c>
      <c r="BL10" s="196">
        <v>1328</v>
      </c>
      <c r="BM10" s="196">
        <v>170</v>
      </c>
      <c r="BN10" s="196">
        <v>781</v>
      </c>
      <c r="BO10" s="193">
        <f t="shared" si="4"/>
        <v>547</v>
      </c>
      <c r="BP10" s="197">
        <v>164</v>
      </c>
      <c r="BQ10" s="193">
        <f t="shared" si="5"/>
        <v>6</v>
      </c>
      <c r="BR10" s="95">
        <v>1367</v>
      </c>
      <c r="BS10" s="95">
        <v>175</v>
      </c>
      <c r="BT10" s="95">
        <v>787</v>
      </c>
      <c r="BU10" s="193">
        <f t="shared" si="8"/>
        <v>580</v>
      </c>
      <c r="BV10" s="95">
        <v>173</v>
      </c>
      <c r="BW10" s="193">
        <f t="shared" si="9"/>
        <v>2</v>
      </c>
    </row>
    <row r="11" spans="1:75" x14ac:dyDescent="0.25">
      <c r="A11" s="177" t="s">
        <v>74</v>
      </c>
      <c r="B11" s="200">
        <v>55</v>
      </c>
      <c r="C11" s="200">
        <v>12.1</v>
      </c>
      <c r="D11" s="192">
        <v>83</v>
      </c>
      <c r="E11" s="192">
        <v>20</v>
      </c>
      <c r="F11" s="192">
        <v>77</v>
      </c>
      <c r="G11" s="192">
        <f>D11-F11</f>
        <v>6</v>
      </c>
      <c r="H11" s="192">
        <v>20</v>
      </c>
      <c r="I11" s="192">
        <f>E11-H11</f>
        <v>0</v>
      </c>
      <c r="J11" s="200">
        <v>82</v>
      </c>
      <c r="K11" s="200">
        <v>35</v>
      </c>
      <c r="L11" s="200">
        <v>77</v>
      </c>
      <c r="M11" s="200">
        <f>J11-L11</f>
        <v>5</v>
      </c>
      <c r="N11" s="200">
        <v>35</v>
      </c>
      <c r="O11" s="200">
        <f>K11-N11</f>
        <v>0</v>
      </c>
      <c r="P11" s="192">
        <v>640</v>
      </c>
      <c r="Q11" s="192">
        <v>296</v>
      </c>
      <c r="R11" s="192">
        <v>383</v>
      </c>
      <c r="S11" s="202">
        <f>P11-R11</f>
        <v>257</v>
      </c>
      <c r="T11" s="192">
        <v>177</v>
      </c>
      <c r="U11" s="202">
        <f>Q11-T11</f>
        <v>119</v>
      </c>
      <c r="V11" s="192">
        <v>535</v>
      </c>
      <c r="W11" s="192">
        <v>116</v>
      </c>
      <c r="X11" s="192">
        <v>374</v>
      </c>
      <c r="Y11" s="192">
        <f>V11-X11</f>
        <v>161</v>
      </c>
      <c r="Z11" s="192">
        <v>109</v>
      </c>
      <c r="AA11" s="192">
        <f>W11-Z11</f>
        <v>7</v>
      </c>
      <c r="AB11" s="200">
        <v>662</v>
      </c>
      <c r="AC11" s="200">
        <v>92</v>
      </c>
      <c r="AD11" s="200">
        <v>184</v>
      </c>
      <c r="AE11" s="200">
        <f>AB11-AD11</f>
        <v>478</v>
      </c>
      <c r="AF11" s="200">
        <v>76</v>
      </c>
      <c r="AG11" s="200">
        <f>AC11-AF11</f>
        <v>16</v>
      </c>
      <c r="AH11" s="192">
        <v>1016</v>
      </c>
      <c r="AI11" s="192">
        <v>130</v>
      </c>
      <c r="AJ11" s="192">
        <v>617</v>
      </c>
      <c r="AK11" s="192">
        <f t="shared" si="6"/>
        <v>399</v>
      </c>
      <c r="AL11" s="192">
        <v>128</v>
      </c>
      <c r="AM11" s="192">
        <f t="shared" si="7"/>
        <v>2</v>
      </c>
      <c r="AN11" s="139">
        <v>1229</v>
      </c>
      <c r="AO11" s="139">
        <v>147</v>
      </c>
      <c r="AP11" s="201">
        <v>685</v>
      </c>
      <c r="AQ11" s="201">
        <f t="shared" si="10"/>
        <v>544</v>
      </c>
      <c r="AR11" s="201">
        <v>138</v>
      </c>
      <c r="AS11" s="201">
        <f t="shared" si="11"/>
        <v>9</v>
      </c>
      <c r="AT11" s="95">
        <v>520</v>
      </c>
      <c r="AU11" s="95">
        <v>89</v>
      </c>
      <c r="AV11" s="193">
        <v>481</v>
      </c>
      <c r="AW11" s="193">
        <f t="shared" si="12"/>
        <v>39</v>
      </c>
      <c r="AX11" s="193">
        <v>89</v>
      </c>
      <c r="AY11" s="193">
        <f t="shared" si="13"/>
        <v>0</v>
      </c>
      <c r="AZ11" s="95">
        <v>829</v>
      </c>
      <c r="BA11" s="95">
        <v>124</v>
      </c>
      <c r="BB11" s="193">
        <v>531</v>
      </c>
      <c r="BC11" s="193">
        <f t="shared" si="0"/>
        <v>298</v>
      </c>
      <c r="BD11" s="193">
        <v>123</v>
      </c>
      <c r="BE11" s="193">
        <f t="shared" si="1"/>
        <v>1</v>
      </c>
      <c r="BF11" s="95">
        <v>1025</v>
      </c>
      <c r="BG11" s="155">
        <v>133</v>
      </c>
      <c r="BH11" s="95">
        <v>589</v>
      </c>
      <c r="BI11" s="193">
        <f t="shared" si="2"/>
        <v>436</v>
      </c>
      <c r="BJ11" s="95">
        <v>132</v>
      </c>
      <c r="BK11" s="193">
        <f t="shared" si="3"/>
        <v>1</v>
      </c>
      <c r="BL11" s="196">
        <v>1224</v>
      </c>
      <c r="BM11" s="196">
        <v>156</v>
      </c>
      <c r="BN11" s="196">
        <v>768</v>
      </c>
      <c r="BO11" s="193">
        <f t="shared" si="4"/>
        <v>456</v>
      </c>
      <c r="BP11" s="197">
        <v>152</v>
      </c>
      <c r="BQ11" s="193">
        <f t="shared" si="5"/>
        <v>4</v>
      </c>
      <c r="BR11" s="95">
        <v>1356</v>
      </c>
      <c r="BS11" s="95">
        <v>171</v>
      </c>
      <c r="BT11" s="95">
        <v>781</v>
      </c>
      <c r="BU11" s="193">
        <f t="shared" si="8"/>
        <v>575</v>
      </c>
      <c r="BV11" s="95">
        <v>169</v>
      </c>
      <c r="BW11" s="193">
        <f t="shared" si="9"/>
        <v>2</v>
      </c>
    </row>
    <row r="12" spans="1:75" ht="11.25" customHeight="1" x14ac:dyDescent="0.25">
      <c r="A12" s="178" t="s">
        <v>19</v>
      </c>
      <c r="B12" s="200">
        <v>65</v>
      </c>
      <c r="C12" s="200">
        <v>3.3</v>
      </c>
      <c r="D12" s="192">
        <v>43</v>
      </c>
      <c r="E12" s="192">
        <v>5</v>
      </c>
      <c r="F12" s="192">
        <v>38</v>
      </c>
      <c r="G12" s="192">
        <f>D12-F12</f>
        <v>5</v>
      </c>
      <c r="H12" s="192">
        <v>5</v>
      </c>
      <c r="I12" s="192">
        <f>E12-H12</f>
        <v>0</v>
      </c>
      <c r="J12" s="200">
        <v>72</v>
      </c>
      <c r="K12" s="200">
        <v>34</v>
      </c>
      <c r="L12" s="200">
        <v>72</v>
      </c>
      <c r="M12" s="200">
        <f>J12-L12</f>
        <v>0</v>
      </c>
      <c r="N12" s="200">
        <v>34</v>
      </c>
      <c r="O12" s="200">
        <f>K12-N12</f>
        <v>0</v>
      </c>
      <c r="P12" s="202">
        <v>224</v>
      </c>
      <c r="Q12" s="202">
        <v>23</v>
      </c>
      <c r="R12" s="202">
        <v>142</v>
      </c>
      <c r="S12" s="202">
        <f>P12-R12</f>
        <v>82</v>
      </c>
      <c r="T12" s="202">
        <v>18</v>
      </c>
      <c r="U12" s="202">
        <f>Q12-T12</f>
        <v>5</v>
      </c>
      <c r="V12" s="192">
        <v>359</v>
      </c>
      <c r="W12" s="192">
        <v>54</v>
      </c>
      <c r="X12" s="192">
        <v>244</v>
      </c>
      <c r="Y12" s="192">
        <f>V12-X12</f>
        <v>115</v>
      </c>
      <c r="Z12" s="192">
        <v>51</v>
      </c>
      <c r="AA12" s="192">
        <f>W12-Z12</f>
        <v>3</v>
      </c>
      <c r="AB12" s="200">
        <v>702</v>
      </c>
      <c r="AC12" s="200">
        <v>47</v>
      </c>
      <c r="AD12" s="200">
        <v>116</v>
      </c>
      <c r="AE12" s="200">
        <f>AB12-AD12</f>
        <v>586</v>
      </c>
      <c r="AF12" s="200">
        <v>32</v>
      </c>
      <c r="AG12" s="200">
        <f>AC12-AF12</f>
        <v>15</v>
      </c>
      <c r="AH12" s="192">
        <v>1075</v>
      </c>
      <c r="AI12" s="192">
        <v>142</v>
      </c>
      <c r="AJ12" s="192">
        <v>708</v>
      </c>
      <c r="AK12" s="192">
        <f t="shared" si="6"/>
        <v>367</v>
      </c>
      <c r="AL12" s="192">
        <v>139</v>
      </c>
      <c r="AM12" s="192">
        <f t="shared" si="7"/>
        <v>3</v>
      </c>
      <c r="AN12" s="139">
        <v>675</v>
      </c>
      <c r="AO12" s="139">
        <v>69</v>
      </c>
      <c r="AP12" s="201">
        <v>376</v>
      </c>
      <c r="AQ12" s="201">
        <f t="shared" si="10"/>
        <v>299</v>
      </c>
      <c r="AR12" s="201">
        <v>65</v>
      </c>
      <c r="AS12" s="201">
        <f t="shared" si="11"/>
        <v>4</v>
      </c>
      <c r="AT12" s="95">
        <v>517</v>
      </c>
      <c r="AU12" s="95">
        <v>76</v>
      </c>
      <c r="AV12" s="193">
        <v>383</v>
      </c>
      <c r="AW12" s="193">
        <f t="shared" si="12"/>
        <v>134</v>
      </c>
      <c r="AX12" s="193">
        <v>73</v>
      </c>
      <c r="AY12" s="193">
        <f t="shared" si="13"/>
        <v>3</v>
      </c>
      <c r="AZ12" s="95">
        <v>559</v>
      </c>
      <c r="BA12" s="95">
        <v>55</v>
      </c>
      <c r="BB12" s="193">
        <v>319</v>
      </c>
      <c r="BC12" s="193">
        <f t="shared" si="0"/>
        <v>240</v>
      </c>
      <c r="BD12" s="193">
        <v>54</v>
      </c>
      <c r="BE12" s="193">
        <f t="shared" si="1"/>
        <v>1</v>
      </c>
      <c r="BF12" s="95">
        <v>693</v>
      </c>
      <c r="BG12" s="155">
        <v>68</v>
      </c>
      <c r="BH12" s="95">
        <v>373</v>
      </c>
      <c r="BI12" s="193">
        <f t="shared" si="2"/>
        <v>320</v>
      </c>
      <c r="BJ12" s="95">
        <v>67</v>
      </c>
      <c r="BK12" s="193">
        <f t="shared" si="3"/>
        <v>1</v>
      </c>
      <c r="BL12" s="203">
        <v>752</v>
      </c>
      <c r="BM12" s="203">
        <v>86</v>
      </c>
      <c r="BN12" s="203">
        <v>398</v>
      </c>
      <c r="BO12" s="193">
        <f t="shared" si="4"/>
        <v>354</v>
      </c>
      <c r="BP12" s="203">
        <v>84</v>
      </c>
      <c r="BQ12" s="204">
        <f t="shared" si="5"/>
        <v>2</v>
      </c>
      <c r="BR12" s="95">
        <v>994</v>
      </c>
      <c r="BS12" s="95">
        <v>114</v>
      </c>
      <c r="BT12" s="95">
        <v>479</v>
      </c>
      <c r="BU12" s="193">
        <f t="shared" si="8"/>
        <v>515</v>
      </c>
      <c r="BV12" s="95">
        <v>97</v>
      </c>
      <c r="BW12" s="193">
        <f t="shared" si="9"/>
        <v>17</v>
      </c>
    </row>
    <row r="13" spans="1:75" ht="12" customHeight="1" x14ac:dyDescent="0.25"/>
  </sheetData>
  <mergeCells count="15">
    <mergeCell ref="BR2:BW2"/>
    <mergeCell ref="AH2:AM2"/>
    <mergeCell ref="P2:U2"/>
    <mergeCell ref="A1:O1"/>
    <mergeCell ref="B2:C2"/>
    <mergeCell ref="A2:A3"/>
    <mergeCell ref="V2:AA2"/>
    <mergeCell ref="J2:O2"/>
    <mergeCell ref="D2:I2"/>
    <mergeCell ref="AB2:AG2"/>
    <mergeCell ref="BL2:BQ2"/>
    <mergeCell ref="BF2:BK2"/>
    <mergeCell ref="AZ2:BE2"/>
    <mergeCell ref="AT2:AY2"/>
    <mergeCell ref="AN2:AS2"/>
  </mergeCells>
  <phoneticPr fontId="2" type="noConversion"/>
  <pageMargins left="0.75" right="0.75" top="1" bottom="1" header="0.5" footer="0.5"/>
  <pageSetup scale="78" orientation="landscape" horizontalDpi="4294967293" verticalDpi="1200" r:id="rId1"/>
  <headerFooter alignWithMargins="0"/>
  <rowBreaks count="1" manualBreakCount="1">
    <brk id="42" max="24" man="1"/>
  </rowBreaks>
  <colBreaks count="1" manualBreakCount="1">
    <brk id="25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Y44"/>
  <sheetViews>
    <sheetView topLeftCell="AA7" zoomScaleNormal="100" workbookViewId="0">
      <selection activeCell="AU75" sqref="AU75"/>
    </sheetView>
  </sheetViews>
  <sheetFormatPr defaultColWidth="9.08984375" defaultRowHeight="12.5" x14ac:dyDescent="0.25"/>
  <cols>
    <col min="1" max="1" width="25.36328125" style="161" bestFit="1" customWidth="1"/>
    <col min="2" max="2" width="5.36328125" style="161" bestFit="1" customWidth="1"/>
    <col min="3" max="3" width="5.90625" style="161" bestFit="1" customWidth="1"/>
    <col min="4" max="4" width="7" style="161" customWidth="1"/>
    <col min="5" max="5" width="7.36328125" style="161" customWidth="1"/>
    <col min="6" max="6" width="7.54296875" style="161" customWidth="1"/>
    <col min="7" max="7" width="7.36328125" style="161" customWidth="1"/>
    <col min="8" max="8" width="5.08984375" style="161" bestFit="1" customWidth="1"/>
    <col min="9" max="9" width="5.90625" style="161" bestFit="1" customWidth="1"/>
    <col min="10" max="10" width="5.08984375" style="161" bestFit="1" customWidth="1"/>
    <col min="11" max="11" width="5.90625" style="161" bestFit="1" customWidth="1"/>
    <col min="12" max="12" width="6.08984375" style="161" bestFit="1" customWidth="1"/>
    <col min="13" max="13" width="7.36328125" style="161" bestFit="1" customWidth="1"/>
    <col min="14" max="15" width="6.6328125" style="161" bestFit="1" customWidth="1"/>
    <col min="16" max="17" width="5.36328125" style="161" bestFit="1" customWidth="1"/>
    <col min="18" max="18" width="6.36328125" style="161" bestFit="1" customWidth="1"/>
    <col min="19" max="19" width="7.36328125" style="161" bestFit="1" customWidth="1"/>
    <col min="20" max="21" width="6.6328125" style="161" bestFit="1" customWidth="1"/>
    <col min="22" max="22" width="5.36328125" style="161" bestFit="1" customWidth="1"/>
    <col min="23" max="23" width="5" style="161" bestFit="1" customWidth="1"/>
    <col min="24" max="24" width="7.453125" style="161" bestFit="1" customWidth="1"/>
    <col min="25" max="25" width="7.36328125" style="161" bestFit="1" customWidth="1"/>
    <col min="26" max="27" width="6.54296875" style="161" bestFit="1" customWidth="1"/>
    <col min="28" max="28" width="6.54296875" style="161" customWidth="1"/>
    <col min="29" max="29" width="5.08984375" style="161" bestFit="1" customWidth="1"/>
    <col min="30" max="30" width="7.36328125" style="161" bestFit="1" customWidth="1"/>
    <col min="31" max="31" width="7.08984375" style="161" bestFit="1" customWidth="1"/>
    <col min="32" max="33" width="6.6328125" style="161" bestFit="1" customWidth="1"/>
    <col min="34" max="34" width="6" style="161" bestFit="1" customWidth="1"/>
    <col min="35" max="35" width="5.36328125" style="161" bestFit="1" customWidth="1"/>
    <col min="36" max="36" width="6.36328125" style="161" bestFit="1" customWidth="1"/>
    <col min="37" max="37" width="7.36328125" style="161" bestFit="1" customWidth="1"/>
    <col min="38" max="38" width="6.6328125" style="161" bestFit="1" customWidth="1"/>
    <col min="39" max="39" width="6.54296875" style="161" bestFit="1" customWidth="1"/>
    <col min="40" max="40" width="5.6328125" style="161" bestFit="1" customWidth="1"/>
    <col min="41" max="41" width="6.36328125" style="161" bestFit="1" customWidth="1"/>
    <col min="42" max="42" width="7.36328125" style="161" bestFit="1" customWidth="1"/>
    <col min="43" max="45" width="6.54296875" style="161" bestFit="1" customWidth="1"/>
    <col min="46" max="46" width="5.6328125" style="161" bestFit="1" customWidth="1"/>
    <col min="47" max="47" width="6.36328125" style="161" bestFit="1" customWidth="1"/>
    <col min="48" max="48" width="7.36328125" style="161" bestFit="1" customWidth="1"/>
    <col min="49" max="49" width="6.54296875" style="161" bestFit="1" customWidth="1"/>
    <col min="50" max="51" width="6.453125" style="161" bestFit="1" customWidth="1"/>
    <col min="52" max="16384" width="9.08984375" style="161"/>
  </cols>
  <sheetData>
    <row r="1" spans="1:51" x14ac:dyDescent="0.25">
      <c r="A1" s="160" t="s">
        <v>62</v>
      </c>
    </row>
    <row r="2" spans="1:51" ht="24" customHeight="1" x14ac:dyDescent="0.25">
      <c r="A2" s="318" t="s">
        <v>54</v>
      </c>
      <c r="B2" s="322">
        <v>1988</v>
      </c>
      <c r="C2" s="322"/>
      <c r="D2" s="464">
        <v>1989</v>
      </c>
      <c r="E2" s="464"/>
      <c r="F2" s="322">
        <v>1990</v>
      </c>
      <c r="G2" s="322"/>
      <c r="H2" s="464">
        <v>1991</v>
      </c>
      <c r="I2" s="464"/>
      <c r="J2" s="460">
        <v>1994</v>
      </c>
      <c r="K2" s="461"/>
      <c r="L2" s="461"/>
      <c r="M2" s="461"/>
      <c r="N2" s="461"/>
      <c r="O2" s="462"/>
      <c r="P2" s="457">
        <v>1997</v>
      </c>
      <c r="Q2" s="458"/>
      <c r="R2" s="458"/>
      <c r="S2" s="458"/>
      <c r="T2" s="458"/>
      <c r="U2" s="459"/>
      <c r="V2" s="460">
        <v>1999</v>
      </c>
      <c r="W2" s="461"/>
      <c r="X2" s="461"/>
      <c r="Y2" s="461"/>
      <c r="Z2" s="461"/>
      <c r="AA2" s="462"/>
      <c r="AB2" s="457">
        <v>2000</v>
      </c>
      <c r="AC2" s="458"/>
      <c r="AD2" s="458"/>
      <c r="AE2" s="458"/>
      <c r="AF2" s="458"/>
      <c r="AG2" s="459"/>
      <c r="AH2" s="460">
        <v>2001</v>
      </c>
      <c r="AI2" s="461"/>
      <c r="AJ2" s="461"/>
      <c r="AK2" s="461"/>
      <c r="AL2" s="461"/>
      <c r="AM2" s="462"/>
      <c r="AN2" s="457">
        <v>2002</v>
      </c>
      <c r="AO2" s="458"/>
      <c r="AP2" s="458"/>
      <c r="AQ2" s="458"/>
      <c r="AR2" s="458"/>
      <c r="AS2" s="459"/>
      <c r="AT2" s="460">
        <v>2003</v>
      </c>
      <c r="AU2" s="461"/>
      <c r="AV2" s="461"/>
      <c r="AW2" s="461"/>
      <c r="AX2" s="461"/>
      <c r="AY2" s="462"/>
    </row>
    <row r="3" spans="1:51" ht="39" x14ac:dyDescent="0.25">
      <c r="A3" s="319"/>
      <c r="B3" s="162" t="s">
        <v>2</v>
      </c>
      <c r="C3" s="162" t="s">
        <v>3</v>
      </c>
      <c r="D3" s="163" t="s">
        <v>2</v>
      </c>
      <c r="E3" s="163" t="s">
        <v>3</v>
      </c>
      <c r="F3" s="162" t="s">
        <v>2</v>
      </c>
      <c r="G3" s="162" t="s">
        <v>3</v>
      </c>
      <c r="H3" s="163" t="s">
        <v>2</v>
      </c>
      <c r="I3" s="163" t="s">
        <v>3</v>
      </c>
      <c r="J3" s="162" t="s">
        <v>2</v>
      </c>
      <c r="K3" s="162" t="s">
        <v>3</v>
      </c>
      <c r="L3" s="162" t="s">
        <v>4</v>
      </c>
      <c r="M3" s="162" t="s">
        <v>60</v>
      </c>
      <c r="N3" s="162" t="s">
        <v>22</v>
      </c>
      <c r="O3" s="162" t="s">
        <v>61</v>
      </c>
      <c r="P3" s="163" t="s">
        <v>2</v>
      </c>
      <c r="Q3" s="163" t="s">
        <v>3</v>
      </c>
      <c r="R3" s="163" t="s">
        <v>4</v>
      </c>
      <c r="S3" s="164" t="s">
        <v>60</v>
      </c>
      <c r="T3" s="163" t="s">
        <v>22</v>
      </c>
      <c r="U3" s="164" t="s">
        <v>61</v>
      </c>
      <c r="V3" s="162" t="s">
        <v>2</v>
      </c>
      <c r="W3" s="162" t="s">
        <v>3</v>
      </c>
      <c r="X3" s="162" t="s">
        <v>21</v>
      </c>
      <c r="Y3" s="162" t="s">
        <v>60</v>
      </c>
      <c r="Z3" s="162" t="s">
        <v>22</v>
      </c>
      <c r="AA3" s="162" t="s">
        <v>61</v>
      </c>
      <c r="AB3" s="163" t="s">
        <v>2</v>
      </c>
      <c r="AC3" s="163" t="s">
        <v>3</v>
      </c>
      <c r="AD3" s="163" t="s">
        <v>21</v>
      </c>
      <c r="AE3" s="164" t="s">
        <v>60</v>
      </c>
      <c r="AF3" s="163" t="s">
        <v>22</v>
      </c>
      <c r="AG3" s="164" t="s">
        <v>61</v>
      </c>
      <c r="AH3" s="162" t="s">
        <v>2</v>
      </c>
      <c r="AI3" s="162" t="s">
        <v>3</v>
      </c>
      <c r="AJ3" s="162" t="s">
        <v>4</v>
      </c>
      <c r="AK3" s="162" t="s">
        <v>60</v>
      </c>
      <c r="AL3" s="162" t="s">
        <v>22</v>
      </c>
      <c r="AM3" s="162" t="s">
        <v>61</v>
      </c>
      <c r="AN3" s="163" t="s">
        <v>2</v>
      </c>
      <c r="AO3" s="163" t="s">
        <v>3</v>
      </c>
      <c r="AP3" s="163" t="s">
        <v>21</v>
      </c>
      <c r="AQ3" s="164" t="s">
        <v>60</v>
      </c>
      <c r="AR3" s="163" t="s">
        <v>22</v>
      </c>
      <c r="AS3" s="164" t="s">
        <v>61</v>
      </c>
      <c r="AT3" s="162" t="s">
        <v>2</v>
      </c>
      <c r="AU3" s="162" t="s">
        <v>3</v>
      </c>
      <c r="AV3" s="162" t="s">
        <v>21</v>
      </c>
      <c r="AW3" s="164" t="s">
        <v>60</v>
      </c>
      <c r="AX3" s="162" t="s">
        <v>22</v>
      </c>
      <c r="AY3" s="164" t="s">
        <v>61</v>
      </c>
    </row>
    <row r="4" spans="1:51" ht="14.25" customHeight="1" x14ac:dyDescent="0.25">
      <c r="A4" s="157" t="s">
        <v>5</v>
      </c>
      <c r="B4" s="78" t="s">
        <v>10</v>
      </c>
      <c r="C4" s="78" t="s">
        <v>11</v>
      </c>
      <c r="D4" s="165" t="s">
        <v>11</v>
      </c>
      <c r="E4" s="165" t="s">
        <v>11</v>
      </c>
      <c r="F4" s="78">
        <v>284</v>
      </c>
      <c r="G4" s="78">
        <v>48.3</v>
      </c>
      <c r="H4" s="165">
        <v>416</v>
      </c>
      <c r="I4" s="165">
        <v>74.900000000000006</v>
      </c>
      <c r="J4" s="78">
        <v>425</v>
      </c>
      <c r="K4" s="78">
        <v>74</v>
      </c>
      <c r="L4" s="78">
        <v>314</v>
      </c>
      <c r="M4" s="78">
        <f>J4-L4</f>
        <v>111</v>
      </c>
      <c r="N4" s="78">
        <v>57</v>
      </c>
      <c r="O4" s="78">
        <f>K4-N4</f>
        <v>17</v>
      </c>
      <c r="P4" s="165"/>
      <c r="Q4" s="165" t="s">
        <v>14</v>
      </c>
      <c r="R4" s="165" t="s">
        <v>14</v>
      </c>
      <c r="S4" s="165"/>
      <c r="T4" s="165" t="s">
        <v>14</v>
      </c>
      <c r="U4" s="165"/>
      <c r="V4" s="78">
        <v>585</v>
      </c>
      <c r="W4" s="78">
        <v>159</v>
      </c>
      <c r="X4" s="78">
        <v>543</v>
      </c>
      <c r="Y4" s="78">
        <f>V4-X4</f>
        <v>42</v>
      </c>
      <c r="Z4" s="78">
        <v>149</v>
      </c>
      <c r="AA4" s="78">
        <f>W4-Z4</f>
        <v>10</v>
      </c>
      <c r="AB4" s="165">
        <v>855</v>
      </c>
      <c r="AC4" s="165">
        <v>277</v>
      </c>
      <c r="AD4" s="165">
        <v>528</v>
      </c>
      <c r="AE4" s="165">
        <f>AB4-AD4</f>
        <v>327</v>
      </c>
      <c r="AF4" s="165">
        <v>173</v>
      </c>
      <c r="AG4" s="165">
        <f>AC4-AF4</f>
        <v>104</v>
      </c>
      <c r="AH4" s="78">
        <v>1098</v>
      </c>
      <c r="AI4" s="78">
        <v>268</v>
      </c>
      <c r="AJ4" s="78">
        <v>846</v>
      </c>
      <c r="AK4" s="78">
        <f>AH4-AJ4</f>
        <v>252</v>
      </c>
      <c r="AL4" s="78">
        <v>217</v>
      </c>
      <c r="AM4" s="78">
        <f>AI4-AL4</f>
        <v>51</v>
      </c>
      <c r="AN4" s="165">
        <v>528</v>
      </c>
      <c r="AO4" s="165">
        <v>61</v>
      </c>
      <c r="AP4" s="165">
        <v>67</v>
      </c>
      <c r="AQ4" s="165">
        <f>AN4-AP4</f>
        <v>461</v>
      </c>
      <c r="AR4" s="165">
        <v>16</v>
      </c>
      <c r="AS4" s="165">
        <f>AO4-AR4</f>
        <v>45</v>
      </c>
      <c r="AT4" s="78">
        <v>390</v>
      </c>
      <c r="AU4" s="78">
        <v>86</v>
      </c>
      <c r="AV4" s="78">
        <v>376</v>
      </c>
      <c r="AW4" s="78">
        <f>AT4-AV4</f>
        <v>14</v>
      </c>
      <c r="AX4" s="78">
        <v>86</v>
      </c>
      <c r="AY4" s="78">
        <f>AU4-AX4</f>
        <v>0</v>
      </c>
    </row>
    <row r="5" spans="1:51" ht="14.25" customHeight="1" x14ac:dyDescent="0.25">
      <c r="A5" s="157" t="s">
        <v>67</v>
      </c>
      <c r="B5" s="78">
        <v>103</v>
      </c>
      <c r="C5" s="78">
        <v>11.3</v>
      </c>
      <c r="D5" s="165">
        <v>260</v>
      </c>
      <c r="E5" s="165">
        <v>23.4</v>
      </c>
      <c r="F5" s="78" t="s">
        <v>15</v>
      </c>
      <c r="G5" s="78" t="s">
        <v>15</v>
      </c>
      <c r="H5" s="165">
        <v>320</v>
      </c>
      <c r="I5" s="165">
        <v>41.6</v>
      </c>
      <c r="J5" s="78">
        <v>180</v>
      </c>
      <c r="K5" s="78">
        <v>33</v>
      </c>
      <c r="L5" s="78">
        <v>147</v>
      </c>
      <c r="M5" s="78">
        <f>J5-L5</f>
        <v>33</v>
      </c>
      <c r="N5" s="78">
        <v>30</v>
      </c>
      <c r="O5" s="78">
        <f>K5-N5</f>
        <v>3</v>
      </c>
      <c r="P5" s="165">
        <v>356</v>
      </c>
      <c r="Q5" s="165">
        <v>64</v>
      </c>
      <c r="R5" s="165">
        <v>265</v>
      </c>
      <c r="S5" s="74">
        <f>P5-R5</f>
        <v>91</v>
      </c>
      <c r="T5" s="165">
        <v>57</v>
      </c>
      <c r="U5" s="74">
        <f>Q5-T5</f>
        <v>7</v>
      </c>
      <c r="V5" s="78">
        <v>201</v>
      </c>
      <c r="W5" s="78">
        <v>55</v>
      </c>
      <c r="X5" s="78">
        <v>165</v>
      </c>
      <c r="Y5" s="78">
        <f>V5-X5</f>
        <v>36</v>
      </c>
      <c r="Z5" s="78">
        <v>52</v>
      </c>
      <c r="AA5" s="78">
        <f>W5-Z5</f>
        <v>3</v>
      </c>
      <c r="AB5" s="165">
        <v>554</v>
      </c>
      <c r="AC5" s="165">
        <v>147</v>
      </c>
      <c r="AD5" s="165">
        <v>407</v>
      </c>
      <c r="AE5" s="165">
        <f>AB5-AD5</f>
        <v>147</v>
      </c>
      <c r="AF5" s="165">
        <v>113</v>
      </c>
      <c r="AG5" s="165">
        <f>AC5-AF5</f>
        <v>34</v>
      </c>
      <c r="AH5" s="78">
        <v>368</v>
      </c>
      <c r="AI5" s="78">
        <v>108</v>
      </c>
      <c r="AJ5" s="78">
        <v>326</v>
      </c>
      <c r="AK5" s="78">
        <f>AH5-AJ5</f>
        <v>42</v>
      </c>
      <c r="AL5" s="78">
        <v>96</v>
      </c>
      <c r="AM5" s="78">
        <f>AI5-AL5</f>
        <v>12</v>
      </c>
      <c r="AN5" s="74">
        <v>66</v>
      </c>
      <c r="AO5" s="74">
        <v>15</v>
      </c>
      <c r="AP5" s="74">
        <v>10</v>
      </c>
      <c r="AQ5" s="165">
        <f>AN5-AP5</f>
        <v>56</v>
      </c>
      <c r="AR5" s="74">
        <v>2</v>
      </c>
      <c r="AS5" s="165">
        <f>AO5-AR5</f>
        <v>13</v>
      </c>
      <c r="AT5" s="78">
        <v>113</v>
      </c>
      <c r="AU5" s="78">
        <v>39</v>
      </c>
      <c r="AV5" s="78">
        <v>105</v>
      </c>
      <c r="AW5" s="78">
        <f>AT5-AV5</f>
        <v>8</v>
      </c>
      <c r="AX5" s="78">
        <v>39</v>
      </c>
      <c r="AY5" s="78">
        <f>AU5-AX5</f>
        <v>0</v>
      </c>
    </row>
    <row r="6" spans="1:51" ht="14.25" customHeight="1" x14ac:dyDescent="0.25">
      <c r="A6" s="157" t="s">
        <v>78</v>
      </c>
      <c r="B6" s="78">
        <v>71</v>
      </c>
      <c r="C6" s="78">
        <v>7.1</v>
      </c>
      <c r="D6" s="165">
        <v>88</v>
      </c>
      <c r="E6" s="165">
        <v>11.4</v>
      </c>
      <c r="F6" s="78" t="s">
        <v>15</v>
      </c>
      <c r="G6" s="78" t="s">
        <v>15</v>
      </c>
      <c r="H6" s="165">
        <v>143</v>
      </c>
      <c r="I6" s="165">
        <v>17.2</v>
      </c>
      <c r="J6" s="78">
        <v>98</v>
      </c>
      <c r="K6" s="78">
        <v>34</v>
      </c>
      <c r="L6" s="78">
        <v>98</v>
      </c>
      <c r="M6" s="78">
        <f>J6-L6</f>
        <v>0</v>
      </c>
      <c r="N6" s="78">
        <v>34</v>
      </c>
      <c r="O6" s="78">
        <f>K6-N6</f>
        <v>0</v>
      </c>
      <c r="P6" s="165">
        <v>244</v>
      </c>
      <c r="Q6" s="165">
        <v>64</v>
      </c>
      <c r="R6" s="165">
        <v>228</v>
      </c>
      <c r="S6" s="74">
        <f>P6-R6</f>
        <v>16</v>
      </c>
      <c r="T6" s="165">
        <v>63</v>
      </c>
      <c r="U6" s="74">
        <f>Q6-T6</f>
        <v>1</v>
      </c>
      <c r="V6" s="78">
        <v>96</v>
      </c>
      <c r="W6" s="78">
        <v>43</v>
      </c>
      <c r="X6" s="78">
        <v>88</v>
      </c>
      <c r="Y6" s="78">
        <f>V6-X6</f>
        <v>8</v>
      </c>
      <c r="Z6" s="78">
        <v>41</v>
      </c>
      <c r="AA6" s="78">
        <f>W6-Z6</f>
        <v>2</v>
      </c>
      <c r="AB6" s="165">
        <v>325</v>
      </c>
      <c r="AC6" s="165">
        <v>74</v>
      </c>
      <c r="AD6" s="165">
        <v>226</v>
      </c>
      <c r="AE6" s="165">
        <f>AB6-AD6</f>
        <v>99</v>
      </c>
      <c r="AF6" s="165">
        <v>63</v>
      </c>
      <c r="AG6" s="165">
        <f>AC6-AF6</f>
        <v>11</v>
      </c>
      <c r="AH6" s="78">
        <v>309</v>
      </c>
      <c r="AI6" s="78">
        <v>132</v>
      </c>
      <c r="AJ6" s="78">
        <v>276</v>
      </c>
      <c r="AK6" s="78">
        <f>AH6-AJ6</f>
        <v>33</v>
      </c>
      <c r="AL6" s="78">
        <v>118</v>
      </c>
      <c r="AM6" s="78">
        <f>AI6-AL6</f>
        <v>14</v>
      </c>
      <c r="AN6" s="165">
        <v>463</v>
      </c>
      <c r="AO6" s="165">
        <v>151</v>
      </c>
      <c r="AP6" s="165">
        <v>240</v>
      </c>
      <c r="AQ6" s="165">
        <f>AN6-AP6</f>
        <v>223</v>
      </c>
      <c r="AR6" s="165">
        <v>89</v>
      </c>
      <c r="AS6" s="165">
        <f>AO6-AR6</f>
        <v>62</v>
      </c>
      <c r="AT6" s="78">
        <v>333</v>
      </c>
      <c r="AU6" s="78">
        <v>122</v>
      </c>
      <c r="AV6" s="78">
        <v>302</v>
      </c>
      <c r="AW6" s="78">
        <f>AT6-AV6</f>
        <v>31</v>
      </c>
      <c r="AX6" s="78">
        <v>120</v>
      </c>
      <c r="AY6" s="78">
        <f>AU6-AX6</f>
        <v>2</v>
      </c>
    </row>
    <row r="7" spans="1:51" ht="14.25" customHeight="1" x14ac:dyDescent="0.25">
      <c r="A7" s="157" t="s">
        <v>77</v>
      </c>
      <c r="B7" s="78">
        <v>20</v>
      </c>
      <c r="C7" s="78">
        <v>4</v>
      </c>
      <c r="D7" s="165">
        <v>4</v>
      </c>
      <c r="E7" s="165">
        <v>0.1</v>
      </c>
      <c r="F7" s="78" t="s">
        <v>15</v>
      </c>
      <c r="G7" s="78" t="s">
        <v>15</v>
      </c>
      <c r="H7" s="165">
        <v>55</v>
      </c>
      <c r="I7" s="165">
        <v>12.1</v>
      </c>
      <c r="J7" s="78">
        <v>83</v>
      </c>
      <c r="K7" s="78">
        <v>20</v>
      </c>
      <c r="L7" s="78">
        <v>77</v>
      </c>
      <c r="M7" s="78">
        <f>J7-L7</f>
        <v>6</v>
      </c>
      <c r="N7" s="78">
        <v>20</v>
      </c>
      <c r="O7" s="78">
        <f>K7-N7</f>
        <v>0</v>
      </c>
      <c r="P7" s="165">
        <v>245</v>
      </c>
      <c r="Q7" s="165">
        <v>40</v>
      </c>
      <c r="R7" s="165">
        <v>213</v>
      </c>
      <c r="S7" s="74">
        <f>P7-R7</f>
        <v>32</v>
      </c>
      <c r="T7" s="165">
        <v>39</v>
      </c>
      <c r="U7" s="74">
        <f>Q7-T7</f>
        <v>1</v>
      </c>
      <c r="V7" s="78">
        <v>82</v>
      </c>
      <c r="W7" s="78">
        <v>35</v>
      </c>
      <c r="X7" s="78">
        <v>77</v>
      </c>
      <c r="Y7" s="78">
        <f>V7-X7</f>
        <v>5</v>
      </c>
      <c r="Z7" s="78">
        <v>35</v>
      </c>
      <c r="AA7" s="78">
        <f>W7-Z7</f>
        <v>0</v>
      </c>
      <c r="AB7" s="74"/>
      <c r="AC7" s="74"/>
      <c r="AD7" s="74"/>
      <c r="AE7" s="74"/>
      <c r="AF7" s="74"/>
      <c r="AG7" s="74"/>
      <c r="AH7" s="78"/>
      <c r="AI7" s="78"/>
      <c r="AJ7" s="78"/>
      <c r="AK7" s="78"/>
      <c r="AL7" s="78"/>
      <c r="AM7" s="78"/>
      <c r="AN7" s="74">
        <v>640</v>
      </c>
      <c r="AO7" s="74">
        <v>296</v>
      </c>
      <c r="AP7" s="74">
        <v>383</v>
      </c>
      <c r="AQ7" s="165">
        <f>AN7-AP7</f>
        <v>257</v>
      </c>
      <c r="AR7" s="74">
        <v>177</v>
      </c>
      <c r="AS7" s="165">
        <f>AO7-AR7</f>
        <v>119</v>
      </c>
      <c r="AT7" s="78">
        <v>535</v>
      </c>
      <c r="AU7" s="78">
        <v>116</v>
      </c>
      <c r="AV7" s="78">
        <v>374</v>
      </c>
      <c r="AW7" s="78">
        <f>AT7-AV7</f>
        <v>161</v>
      </c>
      <c r="AX7" s="78">
        <v>109</v>
      </c>
      <c r="AY7" s="78">
        <f>AU7-AX7</f>
        <v>7</v>
      </c>
    </row>
    <row r="8" spans="1:51" ht="14.25" customHeight="1" x14ac:dyDescent="0.25">
      <c r="A8" s="157" t="s">
        <v>19</v>
      </c>
      <c r="B8" s="78">
        <v>2</v>
      </c>
      <c r="C8" s="78" t="s">
        <v>20</v>
      </c>
      <c r="D8" s="165">
        <v>12</v>
      </c>
      <c r="E8" s="165">
        <v>3</v>
      </c>
      <c r="F8" s="78">
        <v>9</v>
      </c>
      <c r="G8" s="78">
        <v>1.8</v>
      </c>
      <c r="H8" s="165">
        <v>65</v>
      </c>
      <c r="I8" s="165">
        <v>3.3</v>
      </c>
      <c r="J8" s="78">
        <v>43</v>
      </c>
      <c r="K8" s="78">
        <v>5</v>
      </c>
      <c r="L8" s="78">
        <v>38</v>
      </c>
      <c r="M8" s="78">
        <f>J8-L8</f>
        <v>5</v>
      </c>
      <c r="N8" s="78">
        <v>5</v>
      </c>
      <c r="O8" s="78">
        <f>K8-N8</f>
        <v>0</v>
      </c>
      <c r="P8" s="165" t="s">
        <v>14</v>
      </c>
      <c r="Q8" s="165" t="s">
        <v>14</v>
      </c>
      <c r="R8" s="165" t="s">
        <v>14</v>
      </c>
      <c r="S8" s="165"/>
      <c r="T8" s="165" t="s">
        <v>14</v>
      </c>
      <c r="U8" s="165"/>
      <c r="V8" s="78">
        <v>72</v>
      </c>
      <c r="W8" s="78">
        <v>34</v>
      </c>
      <c r="X8" s="78">
        <v>72</v>
      </c>
      <c r="Y8" s="78">
        <f>V8-X8</f>
        <v>0</v>
      </c>
      <c r="Z8" s="78">
        <v>34</v>
      </c>
      <c r="AA8" s="78">
        <f>W8-Z8</f>
        <v>0</v>
      </c>
      <c r="AB8" s="165"/>
      <c r="AC8" s="165"/>
      <c r="AD8" s="165"/>
      <c r="AE8" s="165"/>
      <c r="AF8" s="165"/>
      <c r="AG8" s="165"/>
      <c r="AH8" s="78"/>
      <c r="AI8" s="78"/>
      <c r="AJ8" s="78"/>
      <c r="AK8" s="78"/>
      <c r="AL8" s="78"/>
      <c r="AM8" s="78"/>
      <c r="AN8" s="165">
        <v>224</v>
      </c>
      <c r="AO8" s="165">
        <v>23</v>
      </c>
      <c r="AP8" s="165">
        <v>142</v>
      </c>
      <c r="AQ8" s="165">
        <f>AN8-AP8</f>
        <v>82</v>
      </c>
      <c r="AR8" s="165">
        <v>18</v>
      </c>
      <c r="AS8" s="165">
        <f>AO8-AR8</f>
        <v>5</v>
      </c>
      <c r="AT8" s="78">
        <v>359</v>
      </c>
      <c r="AU8" s="78">
        <v>54</v>
      </c>
      <c r="AV8" s="78">
        <v>244</v>
      </c>
      <c r="AW8" s="78">
        <f>AT8-AV8</f>
        <v>115</v>
      </c>
      <c r="AX8" s="78">
        <v>51</v>
      </c>
      <c r="AY8" s="78">
        <f>AU8-AX8</f>
        <v>3</v>
      </c>
    </row>
    <row r="9" spans="1:51" ht="14.25" customHeight="1" x14ac:dyDescent="0.25">
      <c r="A9" s="166"/>
      <c r="B9" s="167"/>
      <c r="C9" s="167"/>
      <c r="D9" s="167"/>
      <c r="E9" s="167"/>
      <c r="F9" s="167"/>
      <c r="G9" s="167"/>
      <c r="H9" s="168"/>
      <c r="I9" s="168"/>
      <c r="J9" s="169"/>
      <c r="K9" s="169"/>
      <c r="L9" s="169"/>
      <c r="M9" s="169"/>
      <c r="N9" s="169"/>
      <c r="O9" s="169"/>
      <c r="P9" s="168"/>
      <c r="Q9" s="168"/>
      <c r="R9" s="168"/>
      <c r="S9" s="168"/>
      <c r="T9" s="168"/>
      <c r="U9" s="168"/>
      <c r="V9" s="167"/>
      <c r="W9" s="167"/>
      <c r="X9" s="167"/>
      <c r="Y9" s="167"/>
      <c r="Z9" s="167"/>
      <c r="AA9" s="167"/>
      <c r="AB9" s="168"/>
      <c r="AC9" s="168"/>
      <c r="AD9" s="168"/>
      <c r="AE9" s="168"/>
      <c r="AF9" s="168"/>
      <c r="AG9" s="168"/>
      <c r="AH9" s="167"/>
      <c r="AI9" s="167"/>
      <c r="AJ9" s="167"/>
      <c r="AK9" s="167"/>
      <c r="AL9" s="167"/>
      <c r="AM9" s="167"/>
      <c r="AN9" s="168"/>
      <c r="AO9" s="168"/>
      <c r="AP9" s="168"/>
      <c r="AQ9" s="168"/>
      <c r="AR9" s="168"/>
      <c r="AS9" s="168"/>
      <c r="AT9" s="167"/>
      <c r="AU9" s="167"/>
      <c r="AV9" s="167"/>
      <c r="AW9" s="167"/>
      <c r="AX9" s="167"/>
      <c r="AY9" s="167"/>
    </row>
    <row r="10" spans="1:51" ht="21" customHeight="1" x14ac:dyDescent="0.25">
      <c r="A10" s="166"/>
      <c r="B10" s="167"/>
      <c r="C10" s="167"/>
      <c r="D10" s="167"/>
      <c r="E10" s="167"/>
      <c r="F10" s="167"/>
      <c r="G10" s="167"/>
      <c r="H10" s="168"/>
      <c r="I10" s="168"/>
      <c r="J10" s="457">
        <v>2004</v>
      </c>
      <c r="K10" s="458"/>
      <c r="L10" s="458"/>
      <c r="M10" s="458"/>
      <c r="N10" s="458"/>
      <c r="O10" s="459"/>
      <c r="P10" s="460">
        <v>2005</v>
      </c>
      <c r="Q10" s="461"/>
      <c r="R10" s="461"/>
      <c r="S10" s="461"/>
      <c r="T10" s="461"/>
      <c r="U10" s="462"/>
      <c r="V10" s="167"/>
      <c r="W10" s="167"/>
      <c r="X10" s="167"/>
      <c r="Y10" s="167"/>
      <c r="Z10" s="167"/>
      <c r="AA10" s="167"/>
      <c r="AB10" s="168"/>
      <c r="AC10" s="168"/>
      <c r="AD10" s="168"/>
      <c r="AE10" s="168"/>
      <c r="AF10" s="168"/>
      <c r="AG10" s="168"/>
      <c r="AH10" s="167"/>
      <c r="AI10" s="167"/>
      <c r="AJ10" s="167"/>
      <c r="AK10" s="167"/>
      <c r="AL10" s="167"/>
      <c r="AM10" s="167"/>
      <c r="AN10" s="168"/>
      <c r="AO10" s="168"/>
      <c r="AP10" s="168"/>
      <c r="AQ10" s="168"/>
      <c r="AR10" s="168"/>
      <c r="AS10" s="168"/>
      <c r="AT10" s="167"/>
      <c r="AU10" s="167"/>
      <c r="AV10" s="167"/>
      <c r="AW10" s="167"/>
      <c r="AX10" s="167"/>
      <c r="AY10" s="167"/>
    </row>
    <row r="11" spans="1:51" ht="27" customHeight="1" x14ac:dyDescent="0.25">
      <c r="A11" s="166"/>
      <c r="B11" s="167"/>
      <c r="C11" s="167"/>
      <c r="D11" s="167"/>
      <c r="E11" s="167"/>
      <c r="F11" s="167"/>
      <c r="G11" s="167"/>
      <c r="H11" s="168"/>
      <c r="I11" s="168"/>
      <c r="J11" s="163" t="s">
        <v>2</v>
      </c>
      <c r="K11" s="163" t="s">
        <v>3</v>
      </c>
      <c r="L11" s="163" t="s">
        <v>21</v>
      </c>
      <c r="M11" s="164" t="s">
        <v>60</v>
      </c>
      <c r="N11" s="163" t="s">
        <v>22</v>
      </c>
      <c r="O11" s="164" t="s">
        <v>61</v>
      </c>
      <c r="P11" s="162" t="s">
        <v>2</v>
      </c>
      <c r="Q11" s="162" t="s">
        <v>3</v>
      </c>
      <c r="R11" s="162" t="s">
        <v>4</v>
      </c>
      <c r="S11" s="164" t="s">
        <v>60</v>
      </c>
      <c r="T11" s="162" t="s">
        <v>39</v>
      </c>
      <c r="U11" s="164" t="s">
        <v>61</v>
      </c>
      <c r="V11" s="167"/>
      <c r="W11" s="167"/>
      <c r="X11" s="167"/>
      <c r="Y11" s="167"/>
      <c r="Z11" s="167"/>
      <c r="AA11" s="167"/>
      <c r="AB11" s="168"/>
      <c r="AC11" s="168"/>
      <c r="AD11" s="168"/>
      <c r="AE11" s="168"/>
      <c r="AF11" s="168"/>
      <c r="AG11" s="168"/>
      <c r="AH11" s="167"/>
      <c r="AI11" s="167"/>
      <c r="AJ11" s="167"/>
      <c r="AK11" s="167"/>
      <c r="AL11" s="167"/>
      <c r="AM11" s="167"/>
      <c r="AN11" s="168"/>
      <c r="AO11" s="168"/>
      <c r="AP11" s="168"/>
      <c r="AQ11" s="168"/>
      <c r="AR11" s="168"/>
      <c r="AS11" s="168"/>
      <c r="AT11" s="167"/>
      <c r="AU11" s="167"/>
      <c r="AV11" s="167"/>
      <c r="AW11" s="167"/>
      <c r="AX11" s="167"/>
      <c r="AY11" s="167"/>
    </row>
    <row r="12" spans="1:51" ht="14.25" customHeight="1" x14ac:dyDescent="0.25">
      <c r="A12" s="157" t="s">
        <v>5</v>
      </c>
      <c r="B12" s="167"/>
      <c r="C12" s="167"/>
      <c r="D12" s="167"/>
      <c r="E12" s="167"/>
      <c r="F12" s="167"/>
      <c r="G12" s="167"/>
      <c r="H12" s="168"/>
      <c r="I12" s="168"/>
      <c r="J12" s="165">
        <v>474</v>
      </c>
      <c r="K12" s="165">
        <v>101</v>
      </c>
      <c r="L12" s="165">
        <v>176</v>
      </c>
      <c r="M12" s="165">
        <f>J12-L12</f>
        <v>298</v>
      </c>
      <c r="N12" s="165">
        <v>88</v>
      </c>
      <c r="O12" s="165">
        <f>K12-N12</f>
        <v>13</v>
      </c>
      <c r="P12" s="78">
        <v>562</v>
      </c>
      <c r="Q12" s="78">
        <v>83</v>
      </c>
      <c r="R12" s="78">
        <v>353</v>
      </c>
      <c r="S12" s="78">
        <f>P12-R12</f>
        <v>209</v>
      </c>
      <c r="T12" s="78">
        <v>79</v>
      </c>
      <c r="U12" s="78">
        <f>Q12-T12</f>
        <v>4</v>
      </c>
      <c r="V12" s="167"/>
      <c r="W12" s="167"/>
      <c r="X12" s="167"/>
      <c r="Y12" s="167"/>
      <c r="Z12" s="167"/>
      <c r="AA12" s="167"/>
      <c r="AB12" s="168"/>
      <c r="AC12" s="168"/>
      <c r="AD12" s="168"/>
      <c r="AE12" s="168"/>
      <c r="AF12" s="168"/>
      <c r="AG12" s="168"/>
      <c r="AH12" s="167"/>
      <c r="AI12" s="167"/>
      <c r="AJ12" s="167"/>
      <c r="AK12" s="167"/>
      <c r="AL12" s="167"/>
      <c r="AM12" s="167"/>
      <c r="AN12" s="168"/>
      <c r="AO12" s="168"/>
      <c r="AP12" s="168"/>
      <c r="AQ12" s="168"/>
      <c r="AR12" s="168"/>
      <c r="AS12" s="168"/>
      <c r="AT12" s="167"/>
      <c r="AU12" s="167"/>
      <c r="AV12" s="167"/>
      <c r="AW12" s="167"/>
      <c r="AX12" s="167"/>
      <c r="AY12" s="167"/>
    </row>
    <row r="13" spans="1:51" ht="14.25" customHeight="1" x14ac:dyDescent="0.25">
      <c r="A13" s="157" t="s">
        <v>67</v>
      </c>
      <c r="B13" s="167"/>
      <c r="C13" s="167"/>
      <c r="D13" s="167"/>
      <c r="E13" s="167"/>
      <c r="F13" s="167"/>
      <c r="G13" s="167"/>
      <c r="H13" s="168"/>
      <c r="I13" s="168"/>
      <c r="J13" s="165">
        <v>92</v>
      </c>
      <c r="K13" s="165">
        <v>12</v>
      </c>
      <c r="L13" s="165">
        <v>13</v>
      </c>
      <c r="M13" s="165">
        <f>J13-L13</f>
        <v>79</v>
      </c>
      <c r="N13" s="165">
        <v>9</v>
      </c>
      <c r="O13" s="165">
        <f>K13-N13</f>
        <v>3</v>
      </c>
      <c r="P13" s="78">
        <v>538</v>
      </c>
      <c r="Q13" s="78">
        <v>38</v>
      </c>
      <c r="R13" s="78">
        <v>202</v>
      </c>
      <c r="S13" s="78">
        <f>P13-R13</f>
        <v>336</v>
      </c>
      <c r="T13" s="78">
        <v>37</v>
      </c>
      <c r="U13" s="78">
        <f>Q13-T13</f>
        <v>1</v>
      </c>
      <c r="V13" s="167"/>
      <c r="W13" s="167"/>
      <c r="X13" s="167"/>
      <c r="Y13" s="167"/>
      <c r="Z13" s="167"/>
      <c r="AA13" s="167"/>
      <c r="AB13" s="168"/>
      <c r="AC13" s="168"/>
      <c r="AD13" s="168"/>
      <c r="AE13" s="168"/>
      <c r="AF13" s="168"/>
      <c r="AG13" s="168"/>
      <c r="AH13" s="167"/>
      <c r="AI13" s="167"/>
      <c r="AJ13" s="167"/>
      <c r="AK13" s="167"/>
      <c r="AL13" s="167"/>
      <c r="AM13" s="167"/>
      <c r="AN13" s="168"/>
      <c r="AO13" s="168"/>
      <c r="AP13" s="168"/>
      <c r="AQ13" s="168"/>
      <c r="AR13" s="168"/>
      <c r="AS13" s="168"/>
      <c r="AT13" s="167"/>
      <c r="AU13" s="167"/>
      <c r="AV13" s="167"/>
      <c r="AW13" s="167"/>
      <c r="AX13" s="167"/>
      <c r="AY13" s="167"/>
    </row>
    <row r="14" spans="1:51" ht="14.25" customHeight="1" x14ac:dyDescent="0.25">
      <c r="A14" s="157" t="s">
        <v>78</v>
      </c>
      <c r="B14" s="167"/>
      <c r="C14" s="167"/>
      <c r="D14" s="167"/>
      <c r="E14" s="167"/>
      <c r="F14" s="167"/>
      <c r="G14" s="167"/>
      <c r="H14" s="168"/>
      <c r="I14" s="168"/>
      <c r="J14" s="165">
        <v>943</v>
      </c>
      <c r="K14" s="165">
        <v>85</v>
      </c>
      <c r="L14" s="165">
        <v>153</v>
      </c>
      <c r="M14" s="165">
        <f>J14-L14</f>
        <v>790</v>
      </c>
      <c r="N14" s="165">
        <v>67</v>
      </c>
      <c r="O14" s="165">
        <f>K14-N14</f>
        <v>18</v>
      </c>
      <c r="P14" s="78">
        <v>1155</v>
      </c>
      <c r="Q14" s="78">
        <v>137</v>
      </c>
      <c r="R14" s="78">
        <v>623</v>
      </c>
      <c r="S14" s="78">
        <f>P14-R14</f>
        <v>532</v>
      </c>
      <c r="T14" s="78">
        <v>131</v>
      </c>
      <c r="U14" s="78">
        <f>Q14-T14</f>
        <v>6</v>
      </c>
      <c r="V14" s="167"/>
      <c r="W14" s="167"/>
      <c r="X14" s="167"/>
      <c r="Y14" s="167"/>
      <c r="Z14" s="167"/>
      <c r="AA14" s="167"/>
      <c r="AB14" s="168"/>
      <c r="AC14" s="168"/>
      <c r="AD14" s="168"/>
      <c r="AE14" s="168"/>
      <c r="AF14" s="168"/>
      <c r="AG14" s="168"/>
      <c r="AH14" s="167"/>
      <c r="AI14" s="167"/>
      <c r="AJ14" s="167"/>
      <c r="AK14" s="167"/>
      <c r="AL14" s="167"/>
      <c r="AM14" s="167"/>
      <c r="AN14" s="168"/>
      <c r="AO14" s="168"/>
      <c r="AP14" s="168"/>
      <c r="AQ14" s="168"/>
      <c r="AR14" s="168"/>
      <c r="AS14" s="168"/>
      <c r="AT14" s="167"/>
      <c r="AU14" s="167"/>
      <c r="AV14" s="167"/>
      <c r="AW14" s="167"/>
      <c r="AX14" s="167"/>
      <c r="AY14" s="167"/>
    </row>
    <row r="15" spans="1:51" ht="14.25" customHeight="1" x14ac:dyDescent="0.25">
      <c r="A15" s="157" t="s">
        <v>77</v>
      </c>
      <c r="B15" s="167"/>
      <c r="C15" s="167"/>
      <c r="D15" s="167"/>
      <c r="E15" s="167"/>
      <c r="F15" s="167"/>
      <c r="G15" s="167"/>
      <c r="H15" s="168"/>
      <c r="I15" s="168"/>
      <c r="J15" s="165">
        <v>662</v>
      </c>
      <c r="K15" s="165">
        <v>92</v>
      </c>
      <c r="L15" s="165">
        <v>184</v>
      </c>
      <c r="M15" s="165">
        <f>J15-L15</f>
        <v>478</v>
      </c>
      <c r="N15" s="165">
        <v>76</v>
      </c>
      <c r="O15" s="165">
        <f>K15-N15</f>
        <v>16</v>
      </c>
      <c r="P15" s="78">
        <v>1016</v>
      </c>
      <c r="Q15" s="78">
        <v>130</v>
      </c>
      <c r="R15" s="78">
        <v>617</v>
      </c>
      <c r="S15" s="78">
        <f>P15-R15</f>
        <v>399</v>
      </c>
      <c r="T15" s="78">
        <v>128</v>
      </c>
      <c r="U15" s="78">
        <f>Q15-T15</f>
        <v>2</v>
      </c>
      <c r="V15" s="167"/>
      <c r="W15" s="167"/>
      <c r="X15" s="167"/>
      <c r="Y15" s="167"/>
      <c r="Z15" s="167"/>
      <c r="AA15" s="167"/>
      <c r="AB15" s="168"/>
      <c r="AC15" s="168"/>
      <c r="AD15" s="168"/>
      <c r="AE15" s="168"/>
      <c r="AF15" s="168"/>
      <c r="AG15" s="168"/>
      <c r="AH15" s="167"/>
      <c r="AI15" s="167"/>
      <c r="AJ15" s="167"/>
      <c r="AK15" s="167"/>
      <c r="AL15" s="167"/>
      <c r="AM15" s="167"/>
      <c r="AN15" s="168"/>
      <c r="AO15" s="168"/>
      <c r="AP15" s="168"/>
      <c r="AQ15" s="168"/>
      <c r="AR15" s="168"/>
      <c r="AS15" s="168"/>
      <c r="AT15" s="167"/>
      <c r="AU15" s="167"/>
      <c r="AV15" s="167"/>
      <c r="AW15" s="167"/>
      <c r="AX15" s="167"/>
      <c r="AY15" s="167"/>
    </row>
    <row r="16" spans="1:51" ht="14.25" customHeight="1" x14ac:dyDescent="0.25">
      <c r="A16" s="157" t="s">
        <v>19</v>
      </c>
      <c r="B16" s="167"/>
      <c r="C16" s="167"/>
      <c r="D16" s="167"/>
      <c r="E16" s="167"/>
      <c r="F16" s="167"/>
      <c r="G16" s="167"/>
      <c r="H16" s="168"/>
      <c r="I16" s="168"/>
      <c r="J16" s="165">
        <v>702</v>
      </c>
      <c r="K16" s="165">
        <v>47</v>
      </c>
      <c r="L16" s="165">
        <v>116</v>
      </c>
      <c r="M16" s="165">
        <f>J16-L16</f>
        <v>586</v>
      </c>
      <c r="N16" s="165">
        <v>32</v>
      </c>
      <c r="O16" s="165">
        <f>K16-N16</f>
        <v>15</v>
      </c>
      <c r="P16" s="78">
        <v>1075</v>
      </c>
      <c r="Q16" s="78">
        <v>142</v>
      </c>
      <c r="R16" s="78">
        <v>708</v>
      </c>
      <c r="S16" s="78">
        <f>P16-R16</f>
        <v>367</v>
      </c>
      <c r="T16" s="78">
        <v>139</v>
      </c>
      <c r="U16" s="78">
        <f>Q16-T16</f>
        <v>3</v>
      </c>
      <c r="V16" s="167"/>
      <c r="W16" s="167"/>
      <c r="X16" s="167"/>
      <c r="Y16" s="167"/>
      <c r="Z16" s="167"/>
      <c r="AA16" s="167"/>
      <c r="AB16" s="168"/>
      <c r="AC16" s="168"/>
      <c r="AD16" s="168"/>
      <c r="AE16" s="168"/>
      <c r="AF16" s="168"/>
      <c r="AG16" s="168"/>
      <c r="AH16" s="167"/>
      <c r="AI16" s="167"/>
      <c r="AJ16" s="167"/>
      <c r="AK16" s="167"/>
      <c r="AL16" s="167"/>
      <c r="AM16" s="167"/>
      <c r="AN16" s="168"/>
      <c r="AO16" s="168"/>
      <c r="AP16" s="168"/>
      <c r="AQ16" s="168"/>
      <c r="AR16" s="168"/>
      <c r="AS16" s="168"/>
      <c r="AT16" s="167"/>
      <c r="AU16" s="167"/>
      <c r="AV16" s="167"/>
      <c r="AW16" s="167"/>
      <c r="AX16" s="167"/>
      <c r="AY16" s="167"/>
    </row>
    <row r="18" spans="1:49" x14ac:dyDescent="0.25">
      <c r="A18" s="160" t="s">
        <v>63</v>
      </c>
    </row>
    <row r="19" spans="1:49" ht="21.5" x14ac:dyDescent="0.25">
      <c r="A19" s="318" t="s">
        <v>54</v>
      </c>
      <c r="B19" s="455">
        <v>1994</v>
      </c>
      <c r="C19" s="455"/>
      <c r="D19" s="455"/>
      <c r="E19" s="455"/>
      <c r="F19" s="455"/>
      <c r="G19" s="170"/>
      <c r="H19" s="455">
        <v>1999</v>
      </c>
      <c r="I19" s="455"/>
      <c r="J19" s="455"/>
      <c r="K19" s="455"/>
      <c r="L19" s="455"/>
      <c r="M19" s="170"/>
      <c r="N19" s="455">
        <v>2002</v>
      </c>
      <c r="O19" s="455"/>
      <c r="P19" s="455"/>
      <c r="Q19" s="455"/>
      <c r="R19" s="455"/>
      <c r="S19" s="170"/>
      <c r="T19" s="455">
        <v>2003</v>
      </c>
      <c r="U19" s="455"/>
      <c r="V19" s="455"/>
      <c r="W19" s="455"/>
      <c r="X19" s="455"/>
      <c r="Y19" s="170"/>
      <c r="Z19" s="455">
        <v>2004</v>
      </c>
      <c r="AA19" s="455"/>
      <c r="AB19" s="455"/>
      <c r="AC19" s="455"/>
      <c r="AD19" s="455"/>
      <c r="AE19" s="170"/>
      <c r="AF19" s="455">
        <v>2005</v>
      </c>
      <c r="AG19" s="455"/>
      <c r="AH19" s="455"/>
      <c r="AI19" s="455"/>
      <c r="AJ19" s="455"/>
      <c r="AK19" s="170"/>
    </row>
    <row r="20" spans="1:49" ht="39" x14ac:dyDescent="0.25">
      <c r="A20" s="319"/>
      <c r="B20" s="171" t="s">
        <v>2</v>
      </c>
      <c r="C20" s="171" t="s">
        <v>3</v>
      </c>
      <c r="D20" s="171" t="s">
        <v>4</v>
      </c>
      <c r="E20" s="171" t="s">
        <v>60</v>
      </c>
      <c r="F20" s="171" t="s">
        <v>22</v>
      </c>
      <c r="G20" s="171" t="s">
        <v>61</v>
      </c>
      <c r="H20" s="171" t="s">
        <v>2</v>
      </c>
      <c r="I20" s="171" t="s">
        <v>3</v>
      </c>
      <c r="J20" s="171" t="s">
        <v>21</v>
      </c>
      <c r="K20" s="171" t="s">
        <v>60</v>
      </c>
      <c r="L20" s="171" t="s">
        <v>22</v>
      </c>
      <c r="M20" s="171" t="s">
        <v>61</v>
      </c>
      <c r="N20" s="171" t="s">
        <v>2</v>
      </c>
      <c r="O20" s="171" t="s">
        <v>3</v>
      </c>
      <c r="P20" s="171" t="s">
        <v>21</v>
      </c>
      <c r="Q20" s="171" t="s">
        <v>60</v>
      </c>
      <c r="R20" s="171" t="s">
        <v>22</v>
      </c>
      <c r="S20" s="171" t="s">
        <v>61</v>
      </c>
      <c r="T20" s="171" t="s">
        <v>2</v>
      </c>
      <c r="U20" s="171" t="s">
        <v>3</v>
      </c>
      <c r="V20" s="171" t="s">
        <v>21</v>
      </c>
      <c r="W20" s="171" t="s">
        <v>60</v>
      </c>
      <c r="X20" s="171" t="s">
        <v>22</v>
      </c>
      <c r="Y20" s="171" t="s">
        <v>61</v>
      </c>
      <c r="Z20" s="171" t="s">
        <v>2</v>
      </c>
      <c r="AA20" s="171" t="s">
        <v>3</v>
      </c>
      <c r="AB20" s="171" t="s">
        <v>21</v>
      </c>
      <c r="AC20" s="171" t="s">
        <v>60</v>
      </c>
      <c r="AD20" s="171" t="s">
        <v>22</v>
      </c>
      <c r="AE20" s="171" t="s">
        <v>61</v>
      </c>
      <c r="AF20" s="171" t="s">
        <v>2</v>
      </c>
      <c r="AG20" s="171" t="s">
        <v>3</v>
      </c>
      <c r="AH20" s="171" t="s">
        <v>4</v>
      </c>
      <c r="AI20" s="171" t="s">
        <v>60</v>
      </c>
      <c r="AJ20" s="171" t="s">
        <v>39</v>
      </c>
      <c r="AK20" s="171" t="s">
        <v>61</v>
      </c>
    </row>
    <row r="21" spans="1:49" ht="22.5" x14ac:dyDescent="0.25">
      <c r="A21" s="157" t="s">
        <v>5</v>
      </c>
      <c r="B21" s="74">
        <v>425</v>
      </c>
      <c r="C21" s="74">
        <v>74</v>
      </c>
      <c r="D21" s="74">
        <v>314</v>
      </c>
      <c r="E21" s="74">
        <f>B21-D21</f>
        <v>111</v>
      </c>
      <c r="F21" s="74">
        <v>57</v>
      </c>
      <c r="G21" s="74">
        <f>C21-F21</f>
        <v>17</v>
      </c>
      <c r="H21" s="74">
        <v>585</v>
      </c>
      <c r="I21" s="74">
        <v>159</v>
      </c>
      <c r="J21" s="74">
        <v>543</v>
      </c>
      <c r="K21" s="74">
        <f>H21-J21</f>
        <v>42</v>
      </c>
      <c r="L21" s="74">
        <v>149</v>
      </c>
      <c r="M21" s="74">
        <f>I21-L21</f>
        <v>10</v>
      </c>
      <c r="N21" s="165">
        <v>528</v>
      </c>
      <c r="O21" s="165">
        <v>61</v>
      </c>
      <c r="P21" s="165">
        <v>67</v>
      </c>
      <c r="Q21" s="165">
        <f>N21-P21</f>
        <v>461</v>
      </c>
      <c r="R21" s="165">
        <v>16</v>
      </c>
      <c r="S21" s="165">
        <f>O21-R21</f>
        <v>45</v>
      </c>
      <c r="T21" s="74">
        <v>390</v>
      </c>
      <c r="U21" s="74">
        <v>86</v>
      </c>
      <c r="V21" s="74">
        <v>376</v>
      </c>
      <c r="W21" s="74">
        <f>T21-V21</f>
        <v>14</v>
      </c>
      <c r="X21" s="74">
        <v>86</v>
      </c>
      <c r="Y21" s="74">
        <f>U21-X21</f>
        <v>0</v>
      </c>
      <c r="Z21" s="165">
        <v>474</v>
      </c>
      <c r="AA21" s="165">
        <v>101</v>
      </c>
      <c r="AB21" s="165">
        <v>176</v>
      </c>
      <c r="AC21" s="165">
        <f>Z21-AB21</f>
        <v>298</v>
      </c>
      <c r="AD21" s="165">
        <v>88</v>
      </c>
      <c r="AE21" s="165">
        <f>AA21-AD21</f>
        <v>13</v>
      </c>
      <c r="AF21" s="74">
        <v>562</v>
      </c>
      <c r="AG21" s="74">
        <v>83</v>
      </c>
      <c r="AH21" s="74">
        <v>353</v>
      </c>
      <c r="AI21" s="74">
        <f>AF21-AH21</f>
        <v>209</v>
      </c>
      <c r="AJ21" s="74">
        <v>79</v>
      </c>
      <c r="AK21" s="74">
        <f>AG21-AJ21</f>
        <v>4</v>
      </c>
    </row>
    <row r="22" spans="1:49" ht="22.5" x14ac:dyDescent="0.25">
      <c r="A22" s="157" t="s">
        <v>67</v>
      </c>
      <c r="B22" s="74">
        <v>180</v>
      </c>
      <c r="C22" s="74">
        <v>33</v>
      </c>
      <c r="D22" s="74">
        <v>147</v>
      </c>
      <c r="E22" s="74">
        <f>B22-D22</f>
        <v>33</v>
      </c>
      <c r="F22" s="74">
        <v>30</v>
      </c>
      <c r="G22" s="74">
        <f>C22-F22</f>
        <v>3</v>
      </c>
      <c r="H22" s="74">
        <v>201</v>
      </c>
      <c r="I22" s="74">
        <v>55</v>
      </c>
      <c r="J22" s="74">
        <v>165</v>
      </c>
      <c r="K22" s="74">
        <f>H22-J22</f>
        <v>36</v>
      </c>
      <c r="L22" s="74">
        <v>52</v>
      </c>
      <c r="M22" s="74">
        <f>I22-L22</f>
        <v>3</v>
      </c>
      <c r="N22" s="74">
        <v>66</v>
      </c>
      <c r="O22" s="74">
        <v>15</v>
      </c>
      <c r="P22" s="74">
        <v>10</v>
      </c>
      <c r="Q22" s="165">
        <f>N22-P22</f>
        <v>56</v>
      </c>
      <c r="R22" s="74">
        <v>2</v>
      </c>
      <c r="S22" s="165">
        <f>O22-R22</f>
        <v>13</v>
      </c>
      <c r="T22" s="74">
        <v>113</v>
      </c>
      <c r="U22" s="74">
        <v>39</v>
      </c>
      <c r="V22" s="74">
        <v>105</v>
      </c>
      <c r="W22" s="74">
        <f>T22-V22</f>
        <v>8</v>
      </c>
      <c r="X22" s="74">
        <v>39</v>
      </c>
      <c r="Y22" s="74">
        <f>U22-X22</f>
        <v>0</v>
      </c>
      <c r="Z22" s="165">
        <v>92</v>
      </c>
      <c r="AA22" s="165">
        <v>12</v>
      </c>
      <c r="AB22" s="165">
        <v>13</v>
      </c>
      <c r="AC22" s="165">
        <f>Z22-AB22</f>
        <v>79</v>
      </c>
      <c r="AD22" s="165">
        <v>9</v>
      </c>
      <c r="AE22" s="165">
        <f>AA22-AD22</f>
        <v>3</v>
      </c>
      <c r="AF22" s="74">
        <v>538</v>
      </c>
      <c r="AG22" s="74">
        <v>38</v>
      </c>
      <c r="AH22" s="74">
        <v>202</v>
      </c>
      <c r="AI22" s="74">
        <f>AF22-AH22</f>
        <v>336</v>
      </c>
      <c r="AJ22" s="74">
        <v>37</v>
      </c>
      <c r="AK22" s="74">
        <f>AG22-AJ22</f>
        <v>1</v>
      </c>
    </row>
    <row r="23" spans="1:49" ht="22.5" x14ac:dyDescent="0.25">
      <c r="A23" s="157" t="s">
        <v>78</v>
      </c>
      <c r="B23" s="74">
        <v>98</v>
      </c>
      <c r="C23" s="74">
        <v>34</v>
      </c>
      <c r="D23" s="74">
        <v>98</v>
      </c>
      <c r="E23" s="74">
        <f>B23-D23</f>
        <v>0</v>
      </c>
      <c r="F23" s="74">
        <v>34</v>
      </c>
      <c r="G23" s="74">
        <f>C23-F23</f>
        <v>0</v>
      </c>
      <c r="H23" s="74">
        <v>96</v>
      </c>
      <c r="I23" s="74">
        <v>43</v>
      </c>
      <c r="J23" s="74">
        <v>88</v>
      </c>
      <c r="K23" s="74">
        <f>H23-J23</f>
        <v>8</v>
      </c>
      <c r="L23" s="74">
        <v>41</v>
      </c>
      <c r="M23" s="74">
        <f>I23-L23</f>
        <v>2</v>
      </c>
      <c r="N23" s="165">
        <v>463</v>
      </c>
      <c r="O23" s="165">
        <v>151</v>
      </c>
      <c r="P23" s="165">
        <v>240</v>
      </c>
      <c r="Q23" s="165">
        <f>N23-P23</f>
        <v>223</v>
      </c>
      <c r="R23" s="165">
        <v>89</v>
      </c>
      <c r="S23" s="165">
        <f>O23-R23</f>
        <v>62</v>
      </c>
      <c r="T23" s="74">
        <v>333</v>
      </c>
      <c r="U23" s="74">
        <v>122</v>
      </c>
      <c r="V23" s="74">
        <v>302</v>
      </c>
      <c r="W23" s="74">
        <f>T23-V23</f>
        <v>31</v>
      </c>
      <c r="X23" s="74">
        <v>120</v>
      </c>
      <c r="Y23" s="74">
        <f>U23-X23</f>
        <v>2</v>
      </c>
      <c r="Z23" s="165">
        <v>943</v>
      </c>
      <c r="AA23" s="165">
        <v>85</v>
      </c>
      <c r="AB23" s="165">
        <v>153</v>
      </c>
      <c r="AC23" s="165">
        <f>Z23-AB23</f>
        <v>790</v>
      </c>
      <c r="AD23" s="165">
        <v>67</v>
      </c>
      <c r="AE23" s="165">
        <f>AA23-AD23</f>
        <v>18</v>
      </c>
      <c r="AF23" s="74">
        <v>1155</v>
      </c>
      <c r="AG23" s="74">
        <v>137</v>
      </c>
      <c r="AH23" s="74">
        <v>623</v>
      </c>
      <c r="AI23" s="74">
        <f>AF23-AH23</f>
        <v>532</v>
      </c>
      <c r="AJ23" s="74">
        <v>131</v>
      </c>
      <c r="AK23" s="74">
        <f>AG23-AJ23</f>
        <v>6</v>
      </c>
    </row>
    <row r="24" spans="1:49" ht="22.5" x14ac:dyDescent="0.25">
      <c r="A24" s="157" t="s">
        <v>77</v>
      </c>
      <c r="B24" s="74">
        <v>83</v>
      </c>
      <c r="C24" s="74">
        <v>20</v>
      </c>
      <c r="D24" s="74">
        <v>77</v>
      </c>
      <c r="E24" s="74">
        <f>B24-D24</f>
        <v>6</v>
      </c>
      <c r="F24" s="74">
        <v>20</v>
      </c>
      <c r="G24" s="74">
        <f>C24-F24</f>
        <v>0</v>
      </c>
      <c r="H24" s="74">
        <v>82</v>
      </c>
      <c r="I24" s="74">
        <v>35</v>
      </c>
      <c r="J24" s="74">
        <v>77</v>
      </c>
      <c r="K24" s="74">
        <f>H24-J24</f>
        <v>5</v>
      </c>
      <c r="L24" s="74">
        <v>35</v>
      </c>
      <c r="M24" s="74">
        <f>I24-L24</f>
        <v>0</v>
      </c>
      <c r="N24" s="74">
        <v>640</v>
      </c>
      <c r="O24" s="74">
        <v>296</v>
      </c>
      <c r="P24" s="74">
        <v>383</v>
      </c>
      <c r="Q24" s="165">
        <f>N24-P24</f>
        <v>257</v>
      </c>
      <c r="R24" s="74">
        <v>177</v>
      </c>
      <c r="S24" s="165">
        <f>O24-R24</f>
        <v>119</v>
      </c>
      <c r="T24" s="74">
        <v>535</v>
      </c>
      <c r="U24" s="74">
        <v>116</v>
      </c>
      <c r="V24" s="74">
        <v>374</v>
      </c>
      <c r="W24" s="74">
        <f>T24-V24</f>
        <v>161</v>
      </c>
      <c r="X24" s="74">
        <v>109</v>
      </c>
      <c r="Y24" s="74">
        <f>U24-X24</f>
        <v>7</v>
      </c>
      <c r="Z24" s="165">
        <v>662</v>
      </c>
      <c r="AA24" s="165">
        <v>92</v>
      </c>
      <c r="AB24" s="165">
        <v>184</v>
      </c>
      <c r="AC24" s="165">
        <f>Z24-AB24</f>
        <v>478</v>
      </c>
      <c r="AD24" s="165">
        <v>76</v>
      </c>
      <c r="AE24" s="165">
        <f>AA24-AD24</f>
        <v>16</v>
      </c>
      <c r="AF24" s="74">
        <v>1016</v>
      </c>
      <c r="AG24" s="74">
        <v>130</v>
      </c>
      <c r="AH24" s="74">
        <v>617</v>
      </c>
      <c r="AI24" s="74">
        <f>AF24-AH24</f>
        <v>399</v>
      </c>
      <c r="AJ24" s="74">
        <v>128</v>
      </c>
      <c r="AK24" s="74">
        <f>AG24-AJ24</f>
        <v>2</v>
      </c>
    </row>
    <row r="25" spans="1:49" ht="22.5" x14ac:dyDescent="0.25">
      <c r="A25" s="77" t="s">
        <v>19</v>
      </c>
      <c r="B25" s="74">
        <v>43</v>
      </c>
      <c r="C25" s="74">
        <v>5</v>
      </c>
      <c r="D25" s="74">
        <v>38</v>
      </c>
      <c r="E25" s="74">
        <f>B25-D25</f>
        <v>5</v>
      </c>
      <c r="F25" s="74">
        <v>5</v>
      </c>
      <c r="G25" s="74">
        <f>C25-F25</f>
        <v>0</v>
      </c>
      <c r="H25" s="74">
        <v>72</v>
      </c>
      <c r="I25" s="74">
        <v>34</v>
      </c>
      <c r="J25" s="74">
        <v>72</v>
      </c>
      <c r="K25" s="74">
        <f>H25-J25</f>
        <v>0</v>
      </c>
      <c r="L25" s="74">
        <v>34</v>
      </c>
      <c r="M25" s="74">
        <f>I25-L25</f>
        <v>0</v>
      </c>
      <c r="N25" s="165">
        <v>224</v>
      </c>
      <c r="O25" s="165">
        <v>23</v>
      </c>
      <c r="P25" s="165">
        <v>142</v>
      </c>
      <c r="Q25" s="165">
        <f>N25-P25</f>
        <v>82</v>
      </c>
      <c r="R25" s="165">
        <v>18</v>
      </c>
      <c r="S25" s="165">
        <f>O25-R25</f>
        <v>5</v>
      </c>
      <c r="T25" s="74">
        <v>359</v>
      </c>
      <c r="U25" s="74">
        <v>54</v>
      </c>
      <c r="V25" s="74">
        <v>244</v>
      </c>
      <c r="W25" s="74">
        <f>T25-V25</f>
        <v>115</v>
      </c>
      <c r="X25" s="74">
        <v>51</v>
      </c>
      <c r="Y25" s="74">
        <f>U25-X25</f>
        <v>3</v>
      </c>
      <c r="Z25" s="165">
        <v>702</v>
      </c>
      <c r="AA25" s="165">
        <v>47</v>
      </c>
      <c r="AB25" s="165">
        <v>116</v>
      </c>
      <c r="AC25" s="165">
        <f>Z25-AB25</f>
        <v>586</v>
      </c>
      <c r="AD25" s="165">
        <v>32</v>
      </c>
      <c r="AE25" s="165">
        <f>AA25-AD25</f>
        <v>15</v>
      </c>
      <c r="AF25" s="74">
        <v>1075</v>
      </c>
      <c r="AG25" s="74">
        <v>142</v>
      </c>
      <c r="AH25" s="74">
        <v>708</v>
      </c>
      <c r="AI25" s="74">
        <f>AF25-AH25</f>
        <v>367</v>
      </c>
      <c r="AJ25" s="74">
        <v>139</v>
      </c>
      <c r="AK25" s="74">
        <f>AG25-AJ25</f>
        <v>3</v>
      </c>
    </row>
    <row r="26" spans="1:49" hidden="1" x14ac:dyDescent="0.25"/>
    <row r="28" spans="1:49" ht="13" x14ac:dyDescent="0.3">
      <c r="AL28" s="456" t="s">
        <v>66</v>
      </c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</row>
    <row r="29" spans="1:49" ht="13" x14ac:dyDescent="0.3">
      <c r="B29" s="404" t="s">
        <v>64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AL29" s="454">
        <v>1994</v>
      </c>
      <c r="AM29" s="454"/>
      <c r="AN29" s="454">
        <v>1999</v>
      </c>
      <c r="AO29" s="454"/>
      <c r="AP29" s="454">
        <v>2002</v>
      </c>
      <c r="AQ29" s="454"/>
      <c r="AR29" s="454">
        <v>2003</v>
      </c>
      <c r="AS29" s="454"/>
      <c r="AT29" s="454">
        <v>2004</v>
      </c>
      <c r="AU29" s="454"/>
      <c r="AV29" s="454">
        <v>2005</v>
      </c>
      <c r="AW29" s="454"/>
    </row>
    <row r="30" spans="1:49" ht="13" x14ac:dyDescent="0.25">
      <c r="B30" s="454">
        <v>1991</v>
      </c>
      <c r="C30" s="454"/>
      <c r="D30" s="454">
        <v>1994</v>
      </c>
      <c r="E30" s="454"/>
      <c r="F30" s="454">
        <v>1999</v>
      </c>
      <c r="G30" s="454"/>
      <c r="H30" s="454">
        <v>2002</v>
      </c>
      <c r="I30" s="454"/>
      <c r="J30" s="454">
        <v>2003</v>
      </c>
      <c r="K30" s="454"/>
      <c r="L30" s="454">
        <v>2004</v>
      </c>
      <c r="M30" s="454"/>
      <c r="N30" s="454">
        <v>2005</v>
      </c>
      <c r="O30" s="454"/>
      <c r="AL30" s="172" t="s">
        <v>68</v>
      </c>
      <c r="AM30" s="172" t="s">
        <v>69</v>
      </c>
      <c r="AN30" s="172" t="s">
        <v>68</v>
      </c>
      <c r="AO30" s="172" t="s">
        <v>69</v>
      </c>
      <c r="AP30" s="172" t="s">
        <v>68</v>
      </c>
      <c r="AQ30" s="172" t="s">
        <v>69</v>
      </c>
      <c r="AR30" s="172" t="s">
        <v>68</v>
      </c>
      <c r="AS30" s="172" t="s">
        <v>69</v>
      </c>
      <c r="AT30" s="172" t="s">
        <v>68</v>
      </c>
      <c r="AU30" s="172" t="s">
        <v>69</v>
      </c>
      <c r="AV30" s="172" t="s">
        <v>68</v>
      </c>
      <c r="AW30" s="172" t="s">
        <v>69</v>
      </c>
    </row>
    <row r="31" spans="1:49" ht="25" x14ac:dyDescent="0.25">
      <c r="B31" s="173" t="s">
        <v>2</v>
      </c>
      <c r="C31" s="174" t="s">
        <v>65</v>
      </c>
      <c r="D31" s="173" t="s">
        <v>2</v>
      </c>
      <c r="E31" s="174" t="s">
        <v>65</v>
      </c>
      <c r="F31" s="173" t="s">
        <v>2</v>
      </c>
      <c r="G31" s="174" t="s">
        <v>65</v>
      </c>
      <c r="H31" s="173" t="s">
        <v>2</v>
      </c>
      <c r="I31" s="174" t="s">
        <v>65</v>
      </c>
      <c r="J31" s="173" t="s">
        <v>2</v>
      </c>
      <c r="K31" s="174" t="s">
        <v>65</v>
      </c>
      <c r="L31" s="173" t="s">
        <v>2</v>
      </c>
      <c r="M31" s="174" t="s">
        <v>65</v>
      </c>
      <c r="N31" s="173" t="s">
        <v>2</v>
      </c>
      <c r="O31" s="174" t="s">
        <v>65</v>
      </c>
      <c r="AI31" s="465" t="s">
        <v>5</v>
      </c>
      <c r="AJ31" s="466"/>
      <c r="AK31" s="466"/>
      <c r="AL31" s="74">
        <v>314</v>
      </c>
      <c r="AM31" s="74">
        <v>111</v>
      </c>
      <c r="AN31" s="75">
        <v>543</v>
      </c>
      <c r="AO31" s="75">
        <v>42</v>
      </c>
      <c r="AP31" s="75">
        <v>67</v>
      </c>
      <c r="AQ31" s="75">
        <v>461</v>
      </c>
      <c r="AR31" s="74">
        <v>376</v>
      </c>
      <c r="AS31" s="74">
        <v>14</v>
      </c>
      <c r="AT31" s="75">
        <v>176</v>
      </c>
      <c r="AU31" s="75">
        <v>298</v>
      </c>
      <c r="AV31" s="74">
        <v>353</v>
      </c>
      <c r="AW31" s="74">
        <v>209</v>
      </c>
    </row>
    <row r="32" spans="1:49" ht="22.5" x14ac:dyDescent="0.25">
      <c r="A32" s="157" t="s">
        <v>5</v>
      </c>
      <c r="B32" s="165">
        <v>416</v>
      </c>
      <c r="C32" s="165">
        <v>74.900000000000006</v>
      </c>
      <c r="D32" s="74">
        <v>425</v>
      </c>
      <c r="E32" s="74">
        <v>74</v>
      </c>
      <c r="F32" s="74">
        <v>585</v>
      </c>
      <c r="G32" s="74">
        <v>159</v>
      </c>
      <c r="H32" s="165">
        <v>528</v>
      </c>
      <c r="I32" s="165">
        <v>61</v>
      </c>
      <c r="J32" s="74">
        <v>390</v>
      </c>
      <c r="K32" s="74">
        <v>86</v>
      </c>
      <c r="L32" s="165">
        <v>474</v>
      </c>
      <c r="M32" s="165">
        <v>101</v>
      </c>
      <c r="N32" s="74">
        <v>562</v>
      </c>
      <c r="O32" s="74">
        <v>83</v>
      </c>
      <c r="AI32" s="465" t="s">
        <v>67</v>
      </c>
      <c r="AJ32" s="466"/>
      <c r="AK32" s="466"/>
      <c r="AL32" s="74">
        <v>147</v>
      </c>
      <c r="AM32" s="74">
        <v>33</v>
      </c>
      <c r="AN32" s="75">
        <v>165</v>
      </c>
      <c r="AO32" s="75">
        <v>36</v>
      </c>
      <c r="AP32" s="75">
        <v>10</v>
      </c>
      <c r="AQ32" s="75">
        <v>56</v>
      </c>
      <c r="AR32" s="74">
        <v>105</v>
      </c>
      <c r="AS32" s="74">
        <v>8</v>
      </c>
      <c r="AT32" s="75">
        <v>13</v>
      </c>
      <c r="AU32" s="75">
        <v>79</v>
      </c>
      <c r="AV32" s="74">
        <v>202</v>
      </c>
      <c r="AW32" s="74">
        <v>336</v>
      </c>
    </row>
    <row r="33" spans="1:49" ht="22.5" x14ac:dyDescent="0.25">
      <c r="A33" s="157" t="s">
        <v>67</v>
      </c>
      <c r="B33" s="165">
        <v>320</v>
      </c>
      <c r="C33" s="165">
        <v>41.6</v>
      </c>
      <c r="D33" s="74">
        <v>180</v>
      </c>
      <c r="E33" s="74">
        <v>33</v>
      </c>
      <c r="F33" s="74">
        <v>201</v>
      </c>
      <c r="G33" s="74">
        <v>55</v>
      </c>
      <c r="H33" s="74">
        <v>66</v>
      </c>
      <c r="I33" s="74">
        <v>15</v>
      </c>
      <c r="J33" s="74">
        <v>113</v>
      </c>
      <c r="K33" s="74">
        <v>39</v>
      </c>
      <c r="L33" s="165">
        <v>92</v>
      </c>
      <c r="M33" s="165">
        <v>12</v>
      </c>
      <c r="N33" s="74">
        <v>538</v>
      </c>
      <c r="O33" s="74">
        <v>38</v>
      </c>
      <c r="AI33" s="465" t="s">
        <v>17</v>
      </c>
      <c r="AJ33" s="466"/>
      <c r="AK33" s="466"/>
      <c r="AL33" s="74">
        <v>98</v>
      </c>
      <c r="AM33" s="74">
        <v>0</v>
      </c>
      <c r="AN33" s="75">
        <v>88</v>
      </c>
      <c r="AO33" s="75">
        <v>8</v>
      </c>
      <c r="AP33" s="75">
        <v>240</v>
      </c>
      <c r="AQ33" s="75">
        <v>223</v>
      </c>
      <c r="AR33" s="74">
        <v>302</v>
      </c>
      <c r="AS33" s="74">
        <v>31</v>
      </c>
      <c r="AT33" s="75">
        <v>153</v>
      </c>
      <c r="AU33" s="75">
        <v>790</v>
      </c>
      <c r="AV33" s="74">
        <v>623</v>
      </c>
      <c r="AW33" s="74">
        <v>532</v>
      </c>
    </row>
    <row r="34" spans="1:49" ht="22.5" x14ac:dyDescent="0.25">
      <c r="A34" s="157" t="s">
        <v>78</v>
      </c>
      <c r="B34" s="165">
        <v>143</v>
      </c>
      <c r="C34" s="165">
        <v>17.2</v>
      </c>
      <c r="D34" s="74">
        <v>98</v>
      </c>
      <c r="E34" s="74">
        <v>34</v>
      </c>
      <c r="F34" s="74">
        <v>96</v>
      </c>
      <c r="G34" s="74">
        <v>43</v>
      </c>
      <c r="H34" s="165">
        <v>463</v>
      </c>
      <c r="I34" s="165">
        <v>151</v>
      </c>
      <c r="J34" s="74">
        <v>333</v>
      </c>
      <c r="K34" s="74">
        <v>122</v>
      </c>
      <c r="L34" s="165">
        <v>943</v>
      </c>
      <c r="M34" s="165">
        <v>85</v>
      </c>
      <c r="N34" s="74">
        <v>1155</v>
      </c>
      <c r="O34" s="74">
        <v>137</v>
      </c>
      <c r="AI34" s="465" t="s">
        <v>18</v>
      </c>
      <c r="AJ34" s="466"/>
      <c r="AK34" s="466"/>
      <c r="AL34" s="74">
        <v>77</v>
      </c>
      <c r="AM34" s="74">
        <v>6</v>
      </c>
      <c r="AN34" s="75">
        <v>77</v>
      </c>
      <c r="AO34" s="75">
        <v>5</v>
      </c>
      <c r="AP34" s="75">
        <v>383</v>
      </c>
      <c r="AQ34" s="75">
        <v>257</v>
      </c>
      <c r="AR34" s="74">
        <v>374</v>
      </c>
      <c r="AS34" s="74">
        <v>161</v>
      </c>
      <c r="AT34" s="75">
        <v>184</v>
      </c>
      <c r="AU34" s="75">
        <v>478</v>
      </c>
      <c r="AV34" s="74">
        <v>617</v>
      </c>
      <c r="AW34" s="74">
        <v>399</v>
      </c>
    </row>
    <row r="35" spans="1:49" ht="22.5" x14ac:dyDescent="0.25">
      <c r="A35" s="157" t="s">
        <v>77</v>
      </c>
      <c r="B35" s="165">
        <v>55</v>
      </c>
      <c r="C35" s="165">
        <v>12.1</v>
      </c>
      <c r="D35" s="74">
        <v>83</v>
      </c>
      <c r="E35" s="74">
        <v>20</v>
      </c>
      <c r="F35" s="74">
        <v>82</v>
      </c>
      <c r="G35" s="74">
        <v>35</v>
      </c>
      <c r="H35" s="74">
        <v>640</v>
      </c>
      <c r="I35" s="74">
        <v>296</v>
      </c>
      <c r="J35" s="74">
        <v>535</v>
      </c>
      <c r="K35" s="74">
        <v>116</v>
      </c>
      <c r="L35" s="165">
        <v>662</v>
      </c>
      <c r="M35" s="165">
        <v>92</v>
      </c>
      <c r="N35" s="74">
        <v>1016</v>
      </c>
      <c r="O35" s="74">
        <v>130</v>
      </c>
      <c r="AI35" s="465" t="s">
        <v>19</v>
      </c>
      <c r="AJ35" s="466"/>
      <c r="AK35" s="466"/>
      <c r="AL35" s="74">
        <v>38</v>
      </c>
      <c r="AM35" s="74">
        <v>5</v>
      </c>
      <c r="AN35" s="75">
        <v>72</v>
      </c>
      <c r="AO35" s="75">
        <v>0</v>
      </c>
      <c r="AP35" s="75">
        <v>142</v>
      </c>
      <c r="AQ35" s="75">
        <v>82</v>
      </c>
      <c r="AR35" s="74">
        <v>244</v>
      </c>
      <c r="AS35" s="74">
        <v>115</v>
      </c>
      <c r="AT35" s="75">
        <v>116</v>
      </c>
      <c r="AU35" s="75">
        <v>586</v>
      </c>
      <c r="AV35" s="74">
        <v>708</v>
      </c>
      <c r="AW35" s="74">
        <v>367</v>
      </c>
    </row>
    <row r="36" spans="1:49" ht="22.5" x14ac:dyDescent="0.25">
      <c r="A36" s="77" t="s">
        <v>19</v>
      </c>
      <c r="B36" s="165">
        <v>65</v>
      </c>
      <c r="C36" s="165">
        <v>3.3</v>
      </c>
      <c r="D36" s="74">
        <v>43</v>
      </c>
      <c r="E36" s="74">
        <v>5</v>
      </c>
      <c r="F36" s="74">
        <v>72</v>
      </c>
      <c r="G36" s="74">
        <v>34</v>
      </c>
      <c r="H36" s="165">
        <v>224</v>
      </c>
      <c r="I36" s="165">
        <v>23</v>
      </c>
      <c r="J36" s="74">
        <v>359</v>
      </c>
      <c r="K36" s="74">
        <v>54</v>
      </c>
      <c r="L36" s="165">
        <v>702</v>
      </c>
      <c r="M36" s="165">
        <v>47</v>
      </c>
      <c r="N36" s="74">
        <v>1075</v>
      </c>
      <c r="O36" s="74">
        <v>142</v>
      </c>
    </row>
    <row r="37" spans="1:49" x14ac:dyDescent="0.25">
      <c r="AS37" s="463" t="s">
        <v>70</v>
      </c>
      <c r="AT37" s="463"/>
      <c r="AV37" s="161" t="s">
        <v>71</v>
      </c>
    </row>
    <row r="38" spans="1:49" x14ac:dyDescent="0.25">
      <c r="AS38" s="161" t="s">
        <v>68</v>
      </c>
      <c r="AT38" s="161" t="s">
        <v>69</v>
      </c>
      <c r="AV38" s="161" t="s">
        <v>68</v>
      </c>
      <c r="AW38" s="161" t="s">
        <v>69</v>
      </c>
    </row>
    <row r="39" spans="1:49" x14ac:dyDescent="0.25">
      <c r="AR39" s="161">
        <v>1994</v>
      </c>
      <c r="AS39" s="161">
        <v>314</v>
      </c>
      <c r="AT39" s="161">
        <v>111</v>
      </c>
      <c r="AU39" s="161">
        <v>1994</v>
      </c>
      <c r="AV39" s="161">
        <v>98</v>
      </c>
      <c r="AW39" s="161">
        <v>0</v>
      </c>
    </row>
    <row r="40" spans="1:49" x14ac:dyDescent="0.25">
      <c r="AR40" s="161">
        <v>1999</v>
      </c>
      <c r="AS40" s="161">
        <v>543</v>
      </c>
      <c r="AT40" s="161">
        <v>42</v>
      </c>
      <c r="AU40" s="161">
        <v>1999</v>
      </c>
      <c r="AV40" s="161">
        <v>88</v>
      </c>
      <c r="AW40" s="161">
        <v>8</v>
      </c>
    </row>
    <row r="41" spans="1:49" x14ac:dyDescent="0.25">
      <c r="AR41" s="161">
        <v>2002</v>
      </c>
      <c r="AS41" s="161">
        <v>67</v>
      </c>
      <c r="AT41" s="161">
        <v>461</v>
      </c>
      <c r="AU41" s="161">
        <v>2002</v>
      </c>
      <c r="AV41" s="161">
        <v>204</v>
      </c>
      <c r="AW41" s="161">
        <v>223</v>
      </c>
    </row>
    <row r="42" spans="1:49" x14ac:dyDescent="0.25">
      <c r="AR42" s="161">
        <v>2003</v>
      </c>
      <c r="AS42" s="161">
        <v>376</v>
      </c>
      <c r="AT42" s="161">
        <v>14</v>
      </c>
      <c r="AU42" s="161">
        <v>2003</v>
      </c>
      <c r="AV42" s="161">
        <v>302</v>
      </c>
      <c r="AW42" s="161">
        <v>31</v>
      </c>
    </row>
    <row r="43" spans="1:49" x14ac:dyDescent="0.25">
      <c r="AR43" s="161">
        <v>2004</v>
      </c>
      <c r="AS43" s="161">
        <v>176</v>
      </c>
      <c r="AT43" s="161">
        <v>298</v>
      </c>
      <c r="AU43" s="161">
        <v>2004</v>
      </c>
      <c r="AV43" s="161">
        <v>153</v>
      </c>
      <c r="AW43" s="161">
        <v>790</v>
      </c>
    </row>
    <row r="44" spans="1:49" x14ac:dyDescent="0.25">
      <c r="AR44" s="161">
        <v>2005</v>
      </c>
      <c r="AS44" s="161">
        <v>353</v>
      </c>
      <c r="AT44" s="161">
        <v>209</v>
      </c>
      <c r="AU44" s="161">
        <v>2005</v>
      </c>
      <c r="AV44" s="161">
        <v>623</v>
      </c>
      <c r="AW44" s="161">
        <v>532</v>
      </c>
    </row>
  </sheetData>
  <mergeCells count="42">
    <mergeCell ref="AS37:AT37"/>
    <mergeCell ref="D2:E2"/>
    <mergeCell ref="F2:G2"/>
    <mergeCell ref="H2:I2"/>
    <mergeCell ref="V2:AA2"/>
    <mergeCell ref="AB2:AG2"/>
    <mergeCell ref="AH2:AM2"/>
    <mergeCell ref="J10:O10"/>
    <mergeCell ref="P10:U10"/>
    <mergeCell ref="J2:O2"/>
    <mergeCell ref="P2:U2"/>
    <mergeCell ref="AI34:AK34"/>
    <mergeCell ref="AI35:AK35"/>
    <mergeCell ref="AI31:AK31"/>
    <mergeCell ref="AI32:AK32"/>
    <mergeCell ref="AI33:AK33"/>
    <mergeCell ref="A2:A3"/>
    <mergeCell ref="B2:C2"/>
    <mergeCell ref="AP29:AQ29"/>
    <mergeCell ref="AL28:AW28"/>
    <mergeCell ref="AR29:AS29"/>
    <mergeCell ref="AT29:AU29"/>
    <mergeCell ref="AV29:AW29"/>
    <mergeCell ref="AN2:AS2"/>
    <mergeCell ref="AT2:AY2"/>
    <mergeCell ref="AL29:AM29"/>
    <mergeCell ref="AN29:AO29"/>
    <mergeCell ref="A19:A20"/>
    <mergeCell ref="H19:L19"/>
    <mergeCell ref="L30:M30"/>
    <mergeCell ref="B29:O29"/>
    <mergeCell ref="Z19:AD19"/>
    <mergeCell ref="AF19:AJ19"/>
    <mergeCell ref="B19:F19"/>
    <mergeCell ref="N30:O30"/>
    <mergeCell ref="N19:R19"/>
    <mergeCell ref="T19:X19"/>
    <mergeCell ref="B30:C30"/>
    <mergeCell ref="D30:E30"/>
    <mergeCell ref="F30:G30"/>
    <mergeCell ref="H30:I30"/>
    <mergeCell ref="J30:K30"/>
  </mergeCells>
  <phoneticPr fontId="2" type="noConversion"/>
  <pageMargins left="0.5" right="0.5" top="1" bottom="1" header="0.5" footer="0.5"/>
  <pageSetup scale="70" orientation="landscape" horizontalDpi="4294967293" r:id="rId1"/>
  <headerFooter alignWithMargins="0"/>
  <rowBreaks count="1" manualBreakCount="1">
    <brk id="26" max="50" man="1"/>
  </rowBreaks>
  <colBreaks count="1" manualBreakCount="1">
    <brk id="27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5E95-C7EA-481B-98E5-BB23FEC694D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6"/>
  <sheetViews>
    <sheetView view="pageBreakPreview" zoomScale="60" zoomScaleNormal="100" workbookViewId="0">
      <pane xSplit="3" ySplit="2" topLeftCell="AB9" activePane="bottomRight" state="frozen"/>
      <selection pane="topRight" activeCell="D1" sqref="D1"/>
      <selection pane="bottomLeft" activeCell="A3" sqref="A3"/>
      <selection pane="bottomRight" activeCell="A8" sqref="A8:A11"/>
    </sheetView>
  </sheetViews>
  <sheetFormatPr defaultColWidth="9.08984375" defaultRowHeight="14" x14ac:dyDescent="0.3"/>
  <cols>
    <col min="1" max="1" width="18.08984375" style="56" customWidth="1"/>
    <col min="2" max="2" width="13.36328125" style="56" customWidth="1"/>
    <col min="3" max="3" width="13.6328125" style="56" bestFit="1" customWidth="1"/>
    <col min="4" max="16384" width="9.08984375" style="56"/>
  </cols>
  <sheetData>
    <row r="1" spans="1:69" ht="23" x14ac:dyDescent="0.3">
      <c r="A1" s="347" t="s">
        <v>54</v>
      </c>
      <c r="B1" s="347" t="s">
        <v>0</v>
      </c>
      <c r="C1" s="347" t="s">
        <v>1</v>
      </c>
      <c r="D1" s="346">
        <v>1988</v>
      </c>
      <c r="E1" s="346"/>
      <c r="F1" s="345">
        <v>1989</v>
      </c>
      <c r="G1" s="345"/>
      <c r="H1" s="346">
        <v>1990</v>
      </c>
      <c r="I1" s="346"/>
      <c r="J1" s="345">
        <v>1991</v>
      </c>
      <c r="K1" s="345"/>
      <c r="L1" s="346">
        <v>1994</v>
      </c>
      <c r="M1" s="346"/>
      <c r="N1" s="346"/>
      <c r="O1" s="346"/>
      <c r="P1" s="346"/>
      <c r="Q1" s="54"/>
      <c r="R1" s="345">
        <v>1997</v>
      </c>
      <c r="S1" s="345"/>
      <c r="T1" s="345"/>
      <c r="U1" s="345"/>
      <c r="V1" s="345"/>
      <c r="W1" s="55"/>
      <c r="X1" s="346">
        <v>1999</v>
      </c>
      <c r="Y1" s="346"/>
      <c r="Z1" s="346"/>
      <c r="AA1" s="346"/>
      <c r="AB1" s="346"/>
      <c r="AC1" s="54"/>
      <c r="AD1" s="345">
        <v>2000</v>
      </c>
      <c r="AE1" s="345"/>
      <c r="AF1" s="345"/>
      <c r="AG1" s="345"/>
      <c r="AH1" s="345"/>
      <c r="AI1" s="55"/>
      <c r="AJ1" s="346">
        <v>2001</v>
      </c>
      <c r="AK1" s="346"/>
      <c r="AL1" s="346"/>
      <c r="AM1" s="346"/>
      <c r="AN1" s="346"/>
      <c r="AO1" s="54"/>
      <c r="AP1" s="345">
        <v>2002</v>
      </c>
      <c r="AQ1" s="345"/>
      <c r="AR1" s="345"/>
      <c r="AS1" s="345"/>
      <c r="AT1" s="345"/>
      <c r="AU1" s="55"/>
      <c r="AV1" s="346">
        <v>2003</v>
      </c>
      <c r="AW1" s="346"/>
      <c r="AX1" s="346"/>
      <c r="AY1" s="346"/>
      <c r="AZ1" s="346"/>
      <c r="BA1" s="54"/>
      <c r="BB1" s="345">
        <v>2004</v>
      </c>
      <c r="BC1" s="345"/>
      <c r="BD1" s="345"/>
      <c r="BE1" s="345"/>
      <c r="BF1" s="345"/>
      <c r="BG1" s="55"/>
      <c r="BH1" s="346">
        <v>2005</v>
      </c>
      <c r="BI1" s="346"/>
      <c r="BJ1" s="346"/>
      <c r="BK1" s="346"/>
      <c r="BL1" s="346"/>
      <c r="BM1" s="54"/>
      <c r="BN1" s="345">
        <v>2006</v>
      </c>
      <c r="BO1" s="345"/>
      <c r="BP1" s="345"/>
      <c r="BQ1" s="345"/>
    </row>
    <row r="2" spans="1:69" ht="46" x14ac:dyDescent="0.3">
      <c r="A2" s="348"/>
      <c r="B2" s="348"/>
      <c r="C2" s="348"/>
      <c r="D2" s="54" t="s">
        <v>2</v>
      </c>
      <c r="E2" s="54" t="s">
        <v>3</v>
      </c>
      <c r="F2" s="55" t="s">
        <v>2</v>
      </c>
      <c r="G2" s="55" t="s">
        <v>3</v>
      </c>
      <c r="H2" s="54" t="s">
        <v>2</v>
      </c>
      <c r="I2" s="54" t="s">
        <v>3</v>
      </c>
      <c r="J2" s="55" t="s">
        <v>2</v>
      </c>
      <c r="K2" s="55" t="s">
        <v>3</v>
      </c>
      <c r="L2" s="54" t="s">
        <v>2</v>
      </c>
      <c r="M2" s="54" t="s">
        <v>3</v>
      </c>
      <c r="N2" s="54" t="s">
        <v>4</v>
      </c>
      <c r="O2" s="71" t="s">
        <v>60</v>
      </c>
      <c r="P2" s="54" t="s">
        <v>22</v>
      </c>
      <c r="Q2" s="71" t="s">
        <v>61</v>
      </c>
      <c r="R2" s="55" t="s">
        <v>2</v>
      </c>
      <c r="S2" s="55" t="s">
        <v>3</v>
      </c>
      <c r="T2" s="55" t="s">
        <v>4</v>
      </c>
      <c r="U2" s="71" t="s">
        <v>60</v>
      </c>
      <c r="V2" s="55" t="s">
        <v>22</v>
      </c>
      <c r="W2" s="71" t="s">
        <v>61</v>
      </c>
      <c r="X2" s="54" t="s">
        <v>2</v>
      </c>
      <c r="Y2" s="54" t="s">
        <v>3</v>
      </c>
      <c r="Z2" s="54" t="s">
        <v>21</v>
      </c>
      <c r="AA2" s="71" t="s">
        <v>60</v>
      </c>
      <c r="AB2" s="54" t="s">
        <v>22</v>
      </c>
      <c r="AC2" s="71" t="s">
        <v>61</v>
      </c>
      <c r="AD2" s="55" t="s">
        <v>2</v>
      </c>
      <c r="AE2" s="55" t="s">
        <v>3</v>
      </c>
      <c r="AF2" s="55" t="s">
        <v>21</v>
      </c>
      <c r="AG2" s="71" t="s">
        <v>60</v>
      </c>
      <c r="AH2" s="55" t="s">
        <v>22</v>
      </c>
      <c r="AI2" s="71" t="s">
        <v>61</v>
      </c>
      <c r="AJ2" s="54" t="s">
        <v>2</v>
      </c>
      <c r="AK2" s="54" t="s">
        <v>3</v>
      </c>
      <c r="AL2" s="54" t="s">
        <v>4</v>
      </c>
      <c r="AM2" s="71" t="s">
        <v>60</v>
      </c>
      <c r="AN2" s="54" t="s">
        <v>22</v>
      </c>
      <c r="AO2" s="71" t="s">
        <v>61</v>
      </c>
      <c r="AP2" s="55" t="s">
        <v>2</v>
      </c>
      <c r="AQ2" s="55" t="s">
        <v>3</v>
      </c>
      <c r="AR2" s="55" t="s">
        <v>21</v>
      </c>
      <c r="AS2" s="71" t="s">
        <v>60</v>
      </c>
      <c r="AT2" s="55" t="s">
        <v>22</v>
      </c>
      <c r="AU2" s="71" t="s">
        <v>61</v>
      </c>
      <c r="AV2" s="54" t="s">
        <v>2</v>
      </c>
      <c r="AW2" s="54" t="s">
        <v>3</v>
      </c>
      <c r="AX2" s="54" t="s">
        <v>21</v>
      </c>
      <c r="AY2" s="71" t="s">
        <v>60</v>
      </c>
      <c r="AZ2" s="54" t="s">
        <v>22</v>
      </c>
      <c r="BA2" s="71" t="s">
        <v>61</v>
      </c>
      <c r="BB2" s="55" t="s">
        <v>2</v>
      </c>
      <c r="BC2" s="55" t="s">
        <v>3</v>
      </c>
      <c r="BD2" s="55" t="s">
        <v>21</v>
      </c>
      <c r="BE2" s="71" t="s">
        <v>60</v>
      </c>
      <c r="BF2" s="55" t="s">
        <v>22</v>
      </c>
      <c r="BG2" s="71" t="s">
        <v>61</v>
      </c>
      <c r="BH2" s="54" t="s">
        <v>2</v>
      </c>
      <c r="BI2" s="54" t="s">
        <v>3</v>
      </c>
      <c r="BJ2" s="54" t="s">
        <v>4</v>
      </c>
      <c r="BK2" s="71" t="s">
        <v>60</v>
      </c>
      <c r="BL2" s="54" t="s">
        <v>39</v>
      </c>
      <c r="BM2" s="71" t="s">
        <v>61</v>
      </c>
      <c r="BN2" s="55" t="s">
        <v>2</v>
      </c>
      <c r="BO2" s="55" t="s">
        <v>3</v>
      </c>
      <c r="BP2" s="55" t="s">
        <v>21</v>
      </c>
      <c r="BQ2" s="55" t="s">
        <v>22</v>
      </c>
    </row>
    <row r="3" spans="1:69" ht="24" x14ac:dyDescent="0.3">
      <c r="A3" s="336" t="s">
        <v>89</v>
      </c>
      <c r="B3" s="339">
        <v>32</v>
      </c>
      <c r="C3" s="57" t="s">
        <v>6</v>
      </c>
      <c r="D3" s="58" t="s">
        <v>10</v>
      </c>
      <c r="E3" s="58" t="s">
        <v>11</v>
      </c>
      <c r="F3" s="59" t="s">
        <v>11</v>
      </c>
      <c r="G3" s="59" t="s">
        <v>11</v>
      </c>
      <c r="H3" s="58">
        <v>284</v>
      </c>
      <c r="I3" s="58">
        <v>48.3</v>
      </c>
      <c r="J3" s="59">
        <v>416</v>
      </c>
      <c r="K3" s="59">
        <v>74.900000000000006</v>
      </c>
      <c r="L3" s="58">
        <v>425</v>
      </c>
      <c r="M3" s="58">
        <v>74</v>
      </c>
      <c r="N3" s="58">
        <v>314</v>
      </c>
      <c r="O3" s="58">
        <f>L3-N3</f>
        <v>111</v>
      </c>
      <c r="P3" s="58">
        <v>57</v>
      </c>
      <c r="Q3" s="58">
        <f>M3-P3</f>
        <v>17</v>
      </c>
      <c r="R3" s="59"/>
      <c r="S3" s="59" t="s">
        <v>14</v>
      </c>
      <c r="T3" s="59" t="s">
        <v>14</v>
      </c>
      <c r="U3" s="59"/>
      <c r="V3" s="59" t="s">
        <v>14</v>
      </c>
      <c r="W3" s="59"/>
      <c r="X3" s="58">
        <v>585</v>
      </c>
      <c r="Y3" s="58">
        <v>159</v>
      </c>
      <c r="Z3" s="58">
        <v>543</v>
      </c>
      <c r="AA3" s="58">
        <f>X3-Z3</f>
        <v>42</v>
      </c>
      <c r="AB3" s="58">
        <v>149</v>
      </c>
      <c r="AC3" s="58">
        <f>Y3-AB3</f>
        <v>10</v>
      </c>
      <c r="AD3" s="59">
        <v>855</v>
      </c>
      <c r="AE3" s="59">
        <v>277</v>
      </c>
      <c r="AF3" s="59">
        <v>528</v>
      </c>
      <c r="AG3" s="59">
        <f>AD3-AF3</f>
        <v>327</v>
      </c>
      <c r="AH3" s="59">
        <v>173</v>
      </c>
      <c r="AI3" s="59">
        <f>AE3-AH3</f>
        <v>104</v>
      </c>
      <c r="AJ3" s="58">
        <v>1098</v>
      </c>
      <c r="AK3" s="58">
        <v>268</v>
      </c>
      <c r="AL3" s="58">
        <v>846</v>
      </c>
      <c r="AM3" s="58">
        <f>AJ3-AL3</f>
        <v>252</v>
      </c>
      <c r="AN3" s="58">
        <v>217</v>
      </c>
      <c r="AO3" s="58">
        <f>AK3-AN3</f>
        <v>51</v>
      </c>
      <c r="AP3" s="59">
        <v>528</v>
      </c>
      <c r="AQ3" s="59">
        <v>61</v>
      </c>
      <c r="AR3" s="59">
        <v>67</v>
      </c>
      <c r="AS3" s="59">
        <f>AP3-AR3</f>
        <v>461</v>
      </c>
      <c r="AT3" s="59">
        <v>16</v>
      </c>
      <c r="AU3" s="59">
        <f>AQ3-AT3</f>
        <v>45</v>
      </c>
      <c r="AV3" s="58">
        <v>390</v>
      </c>
      <c r="AW3" s="58">
        <v>86</v>
      </c>
      <c r="AX3" s="58">
        <v>376</v>
      </c>
      <c r="AY3" s="58">
        <f>AV3-AX3</f>
        <v>14</v>
      </c>
      <c r="AZ3" s="58">
        <v>86</v>
      </c>
      <c r="BA3" s="58">
        <f>AW3-AZ3</f>
        <v>0</v>
      </c>
      <c r="BB3" s="59">
        <v>474</v>
      </c>
      <c r="BC3" s="59">
        <v>101</v>
      </c>
      <c r="BD3" s="59">
        <v>176</v>
      </c>
      <c r="BE3" s="59">
        <f>BB3-BD3</f>
        <v>298</v>
      </c>
      <c r="BF3" s="59">
        <v>88</v>
      </c>
      <c r="BG3" s="59">
        <f>BC3-BF3</f>
        <v>13</v>
      </c>
      <c r="BH3" s="58">
        <v>562</v>
      </c>
      <c r="BI3" s="58">
        <v>83</v>
      </c>
      <c r="BJ3" s="58">
        <v>353</v>
      </c>
      <c r="BK3" s="58">
        <f>BH3-BJ3</f>
        <v>209</v>
      </c>
      <c r="BL3" s="58">
        <v>79</v>
      </c>
      <c r="BM3" s="58">
        <f>BI3-BL3</f>
        <v>4</v>
      </c>
      <c r="BN3" s="57"/>
      <c r="BO3" s="57"/>
      <c r="BP3" s="57"/>
      <c r="BQ3" s="57"/>
    </row>
    <row r="4" spans="1:69" ht="24" x14ac:dyDescent="0.3">
      <c r="A4" s="337"/>
      <c r="B4" s="340"/>
      <c r="C4" s="57" t="s">
        <v>7</v>
      </c>
      <c r="D4" s="58" t="s">
        <v>11</v>
      </c>
      <c r="E4" s="58" t="s">
        <v>11</v>
      </c>
      <c r="F4" s="59" t="s">
        <v>11</v>
      </c>
      <c r="G4" s="59" t="s">
        <v>11</v>
      </c>
      <c r="H4" s="58">
        <v>496</v>
      </c>
      <c r="I4" s="58">
        <v>89.3</v>
      </c>
      <c r="J4" s="59">
        <v>381</v>
      </c>
      <c r="K4" s="59">
        <v>68.599999999999994</v>
      </c>
      <c r="L4" s="58">
        <v>333</v>
      </c>
      <c r="M4" s="58">
        <v>55</v>
      </c>
      <c r="N4" s="58">
        <v>201</v>
      </c>
      <c r="O4" s="58">
        <f t="shared" ref="O4:O26" si="0">L4-N4</f>
        <v>132</v>
      </c>
      <c r="P4" s="58">
        <v>35</v>
      </c>
      <c r="Q4" s="58">
        <f t="shared" ref="Q4:Q26" si="1">M4-P4</f>
        <v>20</v>
      </c>
      <c r="R4" s="59"/>
      <c r="S4" s="59"/>
      <c r="T4" s="59"/>
      <c r="U4" s="59"/>
      <c r="V4" s="59"/>
      <c r="W4" s="59"/>
      <c r="X4" s="58">
        <v>68</v>
      </c>
      <c r="Y4" s="58">
        <v>26</v>
      </c>
      <c r="Z4" s="58">
        <v>68</v>
      </c>
      <c r="AA4" s="58">
        <f t="shared" ref="AA4:AA26" si="2">X4-Z4</f>
        <v>0</v>
      </c>
      <c r="AB4" s="58">
        <v>26</v>
      </c>
      <c r="AC4" s="58">
        <f t="shared" ref="AC4:AC11" si="3">Y4-AB4</f>
        <v>0</v>
      </c>
      <c r="AD4" s="59">
        <v>226</v>
      </c>
      <c r="AE4" s="59">
        <v>116</v>
      </c>
      <c r="AF4" s="59">
        <v>66</v>
      </c>
      <c r="AG4" s="59">
        <f>AD4-AF4</f>
        <v>160</v>
      </c>
      <c r="AH4" s="59">
        <v>34</v>
      </c>
      <c r="AI4" s="59">
        <f>AE4-AH4</f>
        <v>82</v>
      </c>
      <c r="AJ4" s="58">
        <v>213</v>
      </c>
      <c r="AK4" s="58">
        <v>44</v>
      </c>
      <c r="AL4" s="58">
        <v>141</v>
      </c>
      <c r="AM4" s="58">
        <f t="shared" ref="AM4:AM11" si="4">AJ4-AL4</f>
        <v>72</v>
      </c>
      <c r="AN4" s="58">
        <v>29</v>
      </c>
      <c r="AO4" s="58">
        <f t="shared" ref="AO4:AO11" si="5">AK4-AN4</f>
        <v>15</v>
      </c>
      <c r="AP4" s="59">
        <v>27</v>
      </c>
      <c r="AQ4" s="59">
        <v>1</v>
      </c>
      <c r="AR4" s="59">
        <v>0</v>
      </c>
      <c r="AS4" s="59">
        <f t="shared" ref="AS4:AS11" si="6">AP4-AR4</f>
        <v>27</v>
      </c>
      <c r="AT4" s="59">
        <v>0</v>
      </c>
      <c r="AU4" s="59">
        <f t="shared" ref="AU4:AU11" si="7">AQ4-AT4</f>
        <v>1</v>
      </c>
      <c r="AV4" s="58">
        <v>52</v>
      </c>
      <c r="AW4" s="58">
        <v>32</v>
      </c>
      <c r="AX4" s="58">
        <v>47</v>
      </c>
      <c r="AY4" s="58">
        <f t="shared" ref="AY4:AY11" si="8">AV4-AX4</f>
        <v>5</v>
      </c>
      <c r="AZ4" s="58">
        <v>32</v>
      </c>
      <c r="BA4" s="58">
        <f t="shared" ref="BA4:BA11" si="9">AW4-AZ4</f>
        <v>0</v>
      </c>
      <c r="BB4" s="59">
        <v>385</v>
      </c>
      <c r="BC4" s="59">
        <v>29</v>
      </c>
      <c r="BD4" s="59">
        <v>54</v>
      </c>
      <c r="BE4" s="59">
        <f t="shared" ref="BE4:BE11" si="10">BB4-BD4</f>
        <v>331</v>
      </c>
      <c r="BF4" s="59">
        <v>25</v>
      </c>
      <c r="BG4" s="59">
        <f t="shared" ref="BG4:BG11" si="11">BC4-BF4</f>
        <v>4</v>
      </c>
      <c r="BH4" s="58">
        <v>337</v>
      </c>
      <c r="BI4" s="58">
        <v>32</v>
      </c>
      <c r="BJ4" s="58">
        <v>120</v>
      </c>
      <c r="BK4" s="58">
        <f t="shared" ref="BK4:BK9" si="12">BH4-BJ4</f>
        <v>217</v>
      </c>
      <c r="BL4" s="58">
        <v>30</v>
      </c>
      <c r="BM4" s="58">
        <f t="shared" ref="BM4:BM9" si="13">BI4-BL4</f>
        <v>2</v>
      </c>
      <c r="BN4" s="57"/>
      <c r="BO4" s="57"/>
      <c r="BP4" s="57"/>
      <c r="BQ4" s="57"/>
    </row>
    <row r="5" spans="1:69" ht="24" x14ac:dyDescent="0.3">
      <c r="A5" s="337"/>
      <c r="B5" s="340"/>
      <c r="C5" s="57" t="s">
        <v>8</v>
      </c>
      <c r="D5" s="58" t="s">
        <v>11</v>
      </c>
      <c r="E5" s="58" t="s">
        <v>11</v>
      </c>
      <c r="F5" s="59" t="s">
        <v>11</v>
      </c>
      <c r="G5" s="59" t="s">
        <v>11</v>
      </c>
      <c r="H5" s="58">
        <v>0</v>
      </c>
      <c r="I5" s="58">
        <v>0</v>
      </c>
      <c r="J5" s="59">
        <v>90</v>
      </c>
      <c r="K5" s="59">
        <v>19.8</v>
      </c>
      <c r="L5" s="58" t="s">
        <v>12</v>
      </c>
      <c r="M5" s="58"/>
      <c r="N5" s="58"/>
      <c r="O5" s="58"/>
      <c r="P5" s="58"/>
      <c r="Q5" s="58"/>
      <c r="R5" s="59" t="s">
        <v>13</v>
      </c>
      <c r="S5" s="59"/>
      <c r="T5" s="59"/>
      <c r="U5" s="59"/>
      <c r="V5" s="59"/>
      <c r="W5" s="59"/>
      <c r="X5" s="58" t="s">
        <v>23</v>
      </c>
      <c r="Y5" s="58" t="s">
        <v>23</v>
      </c>
      <c r="Z5" s="58" t="s">
        <v>23</v>
      </c>
      <c r="AA5" s="58"/>
      <c r="AB5" s="58" t="s">
        <v>23</v>
      </c>
      <c r="AC5" s="58"/>
      <c r="AD5" s="59"/>
      <c r="AE5" s="59"/>
      <c r="AF5" s="59"/>
      <c r="AG5" s="59"/>
      <c r="AH5" s="59"/>
      <c r="AI5" s="59"/>
      <c r="AJ5" s="58"/>
      <c r="AK5" s="58"/>
      <c r="AL5" s="58"/>
      <c r="AM5" s="58">
        <f t="shared" si="4"/>
        <v>0</v>
      </c>
      <c r="AN5" s="58"/>
      <c r="AO5" s="58">
        <f t="shared" si="5"/>
        <v>0</v>
      </c>
      <c r="AP5" s="59"/>
      <c r="AQ5" s="59"/>
      <c r="AR5" s="59"/>
      <c r="AS5" s="59"/>
      <c r="AT5" s="59"/>
      <c r="AU5" s="59"/>
      <c r="AV5" s="58"/>
      <c r="AW5" s="58"/>
      <c r="AX5" s="58"/>
      <c r="AY5" s="58"/>
      <c r="AZ5" s="58"/>
      <c r="BA5" s="58"/>
      <c r="BB5" s="59"/>
      <c r="BC5" s="59"/>
      <c r="BD5" s="59"/>
      <c r="BE5" s="59"/>
      <c r="BF5" s="59"/>
      <c r="BG5" s="59"/>
      <c r="BH5" s="58"/>
      <c r="BI5" s="58"/>
      <c r="BJ5" s="58"/>
      <c r="BK5" s="58"/>
      <c r="BL5" s="58"/>
      <c r="BM5" s="58"/>
      <c r="BN5" s="57"/>
      <c r="BO5" s="57"/>
      <c r="BP5" s="57"/>
      <c r="BQ5" s="57"/>
    </row>
    <row r="6" spans="1:69" ht="48" x14ac:dyDescent="0.3">
      <c r="A6" s="338"/>
      <c r="B6" s="341"/>
      <c r="C6" s="57" t="s">
        <v>9</v>
      </c>
      <c r="D6" s="58" t="s">
        <v>11</v>
      </c>
      <c r="E6" s="58" t="s">
        <v>11</v>
      </c>
      <c r="F6" s="59" t="s">
        <v>11</v>
      </c>
      <c r="G6" s="59" t="s">
        <v>11</v>
      </c>
      <c r="H6" s="58">
        <v>780</v>
      </c>
      <c r="I6" s="58">
        <v>137.6</v>
      </c>
      <c r="J6" s="59">
        <v>887</v>
      </c>
      <c r="K6" s="59">
        <v>163.30000000000001</v>
      </c>
      <c r="L6" s="58">
        <v>758</v>
      </c>
      <c r="M6" s="58">
        <v>129</v>
      </c>
      <c r="N6" s="58">
        <v>515</v>
      </c>
      <c r="O6" s="58">
        <f t="shared" si="0"/>
        <v>243</v>
      </c>
      <c r="P6" s="58">
        <v>92</v>
      </c>
      <c r="Q6" s="58">
        <f t="shared" si="1"/>
        <v>37</v>
      </c>
      <c r="R6" s="59"/>
      <c r="S6" s="59"/>
      <c r="T6" s="59"/>
      <c r="U6" s="59"/>
      <c r="V6" s="59"/>
      <c r="W6" s="59"/>
      <c r="X6" s="58">
        <v>653</v>
      </c>
      <c r="Y6" s="58">
        <v>185</v>
      </c>
      <c r="Z6" s="58">
        <v>611</v>
      </c>
      <c r="AA6" s="58">
        <f t="shared" si="2"/>
        <v>42</v>
      </c>
      <c r="AB6" s="58">
        <v>175</v>
      </c>
      <c r="AC6" s="58">
        <f t="shared" si="3"/>
        <v>10</v>
      </c>
      <c r="AD6" s="59">
        <v>1081</v>
      </c>
      <c r="AE6" s="59">
        <v>393</v>
      </c>
      <c r="AF6" s="59">
        <v>594</v>
      </c>
      <c r="AG6" s="59">
        <f t="shared" ref="AG6:AG16" si="14">AD6-AF6</f>
        <v>487</v>
      </c>
      <c r="AH6" s="59">
        <v>207</v>
      </c>
      <c r="AI6" s="59">
        <f t="shared" ref="AI6:AI11" si="15">AE6-AH6</f>
        <v>186</v>
      </c>
      <c r="AJ6" s="58">
        <v>1311</v>
      </c>
      <c r="AK6" s="58">
        <v>312</v>
      </c>
      <c r="AL6" s="58">
        <v>987</v>
      </c>
      <c r="AM6" s="58">
        <f t="shared" si="4"/>
        <v>324</v>
      </c>
      <c r="AN6" s="58">
        <v>246</v>
      </c>
      <c r="AO6" s="58">
        <f t="shared" si="5"/>
        <v>66</v>
      </c>
      <c r="AP6" s="59">
        <v>555</v>
      </c>
      <c r="AQ6" s="59">
        <v>62</v>
      </c>
      <c r="AR6" s="59">
        <v>67</v>
      </c>
      <c r="AS6" s="59">
        <f t="shared" si="6"/>
        <v>488</v>
      </c>
      <c r="AT6" s="59">
        <v>16</v>
      </c>
      <c r="AU6" s="59">
        <f t="shared" si="7"/>
        <v>46</v>
      </c>
      <c r="AV6" s="58">
        <v>442</v>
      </c>
      <c r="AW6" s="58">
        <v>118</v>
      </c>
      <c r="AX6" s="58">
        <v>423</v>
      </c>
      <c r="AY6" s="58">
        <f t="shared" si="8"/>
        <v>19</v>
      </c>
      <c r="AZ6" s="58">
        <v>118</v>
      </c>
      <c r="BA6" s="58">
        <f t="shared" si="9"/>
        <v>0</v>
      </c>
      <c r="BB6" s="60">
        <v>859</v>
      </c>
      <c r="BC6" s="60">
        <v>130</v>
      </c>
      <c r="BD6" s="60">
        <v>230</v>
      </c>
      <c r="BE6" s="59">
        <f t="shared" si="10"/>
        <v>629</v>
      </c>
      <c r="BF6" s="60">
        <v>113</v>
      </c>
      <c r="BG6" s="59">
        <f t="shared" si="11"/>
        <v>17</v>
      </c>
      <c r="BH6" s="58">
        <v>899</v>
      </c>
      <c r="BI6" s="58">
        <v>115</v>
      </c>
      <c r="BJ6" s="58">
        <v>473</v>
      </c>
      <c r="BK6" s="58">
        <f t="shared" si="12"/>
        <v>426</v>
      </c>
      <c r="BL6" s="58">
        <v>109</v>
      </c>
      <c r="BM6" s="58">
        <f t="shared" si="13"/>
        <v>6</v>
      </c>
      <c r="BN6" s="57"/>
      <c r="BO6" s="57"/>
      <c r="BP6" s="57"/>
      <c r="BQ6" s="57"/>
    </row>
    <row r="7" spans="1:69" ht="24" x14ac:dyDescent="0.3">
      <c r="A7" s="61"/>
      <c r="B7" s="61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70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72"/>
      <c r="BH7" s="63"/>
      <c r="BI7" s="63"/>
      <c r="BJ7" s="63"/>
      <c r="BK7" s="63"/>
      <c r="BL7" s="63"/>
      <c r="BM7" s="63"/>
      <c r="BN7" s="61"/>
      <c r="BO7" s="61"/>
      <c r="BP7" s="61"/>
      <c r="BQ7" s="61"/>
    </row>
    <row r="8" spans="1:69" ht="24" x14ac:dyDescent="0.3">
      <c r="A8" s="336" t="s">
        <v>59</v>
      </c>
      <c r="B8" s="339">
        <v>31</v>
      </c>
      <c r="C8" s="57" t="s">
        <v>6</v>
      </c>
      <c r="D8" s="58">
        <v>103</v>
      </c>
      <c r="E8" s="58">
        <v>11.3</v>
      </c>
      <c r="F8" s="59">
        <v>260</v>
      </c>
      <c r="G8" s="59">
        <v>23.4</v>
      </c>
      <c r="H8" s="58" t="s">
        <v>15</v>
      </c>
      <c r="I8" s="58" t="s">
        <v>15</v>
      </c>
      <c r="J8" s="59">
        <v>320</v>
      </c>
      <c r="K8" s="59">
        <v>41.6</v>
      </c>
      <c r="L8" s="58">
        <v>180</v>
      </c>
      <c r="M8" s="58">
        <v>33</v>
      </c>
      <c r="N8" s="58">
        <v>147</v>
      </c>
      <c r="O8" s="58">
        <f t="shared" si="0"/>
        <v>33</v>
      </c>
      <c r="P8" s="58">
        <v>30</v>
      </c>
      <c r="Q8" s="58">
        <f t="shared" si="1"/>
        <v>3</v>
      </c>
      <c r="R8" s="59">
        <v>356</v>
      </c>
      <c r="S8" s="59">
        <v>64</v>
      </c>
      <c r="T8" s="59">
        <v>265</v>
      </c>
      <c r="U8" s="60">
        <f>R8-T8</f>
        <v>91</v>
      </c>
      <c r="V8" s="59">
        <v>57</v>
      </c>
      <c r="W8" s="60">
        <f>S8-V8</f>
        <v>7</v>
      </c>
      <c r="X8" s="58">
        <v>201</v>
      </c>
      <c r="Y8" s="58">
        <v>55</v>
      </c>
      <c r="Z8" s="58">
        <v>165</v>
      </c>
      <c r="AA8" s="58">
        <f t="shared" si="2"/>
        <v>36</v>
      </c>
      <c r="AB8" s="58">
        <v>52</v>
      </c>
      <c r="AC8" s="58">
        <f t="shared" si="3"/>
        <v>3</v>
      </c>
      <c r="AD8" s="59">
        <v>554</v>
      </c>
      <c r="AE8" s="59">
        <v>147</v>
      </c>
      <c r="AF8" s="59">
        <v>407</v>
      </c>
      <c r="AG8" s="59">
        <f t="shared" si="14"/>
        <v>147</v>
      </c>
      <c r="AH8" s="59">
        <v>113</v>
      </c>
      <c r="AI8" s="59">
        <f t="shared" si="15"/>
        <v>34</v>
      </c>
      <c r="AJ8" s="58">
        <v>368</v>
      </c>
      <c r="AK8" s="58">
        <v>108</v>
      </c>
      <c r="AL8" s="58">
        <v>326</v>
      </c>
      <c r="AM8" s="58">
        <f t="shared" si="4"/>
        <v>42</v>
      </c>
      <c r="AN8" s="58">
        <v>96</v>
      </c>
      <c r="AO8" s="58">
        <f t="shared" si="5"/>
        <v>12</v>
      </c>
      <c r="AP8" s="60">
        <v>66</v>
      </c>
      <c r="AQ8" s="60">
        <v>15</v>
      </c>
      <c r="AR8" s="60">
        <v>10</v>
      </c>
      <c r="AS8" s="59">
        <f t="shared" si="6"/>
        <v>56</v>
      </c>
      <c r="AT8" s="60">
        <v>2</v>
      </c>
      <c r="AU8" s="59">
        <f t="shared" si="7"/>
        <v>13</v>
      </c>
      <c r="AV8" s="58">
        <v>113</v>
      </c>
      <c r="AW8" s="58">
        <v>39</v>
      </c>
      <c r="AX8" s="58">
        <v>105</v>
      </c>
      <c r="AY8" s="58">
        <f t="shared" si="8"/>
        <v>8</v>
      </c>
      <c r="AZ8" s="58">
        <v>39</v>
      </c>
      <c r="BA8" s="58">
        <f t="shared" si="9"/>
        <v>0</v>
      </c>
      <c r="BB8" s="59">
        <v>92</v>
      </c>
      <c r="BC8" s="59">
        <v>12</v>
      </c>
      <c r="BD8" s="59">
        <v>13</v>
      </c>
      <c r="BE8" s="59">
        <f t="shared" si="10"/>
        <v>79</v>
      </c>
      <c r="BF8" s="59">
        <v>9</v>
      </c>
      <c r="BG8" s="59">
        <f t="shared" si="11"/>
        <v>3</v>
      </c>
      <c r="BH8" s="58">
        <v>538</v>
      </c>
      <c r="BI8" s="58">
        <v>38</v>
      </c>
      <c r="BJ8" s="58">
        <v>202</v>
      </c>
      <c r="BK8" s="58">
        <f t="shared" si="12"/>
        <v>336</v>
      </c>
      <c r="BL8" s="58">
        <v>37</v>
      </c>
      <c r="BM8" s="58">
        <f t="shared" si="13"/>
        <v>1</v>
      </c>
      <c r="BN8" s="57"/>
      <c r="BO8" s="57"/>
      <c r="BP8" s="57"/>
      <c r="BQ8" s="57"/>
    </row>
    <row r="9" spans="1:69" ht="24" x14ac:dyDescent="0.3">
      <c r="A9" s="337"/>
      <c r="B9" s="340"/>
      <c r="C9" s="57" t="s">
        <v>7</v>
      </c>
      <c r="D9" s="58">
        <v>1224</v>
      </c>
      <c r="E9" s="58">
        <v>171.4</v>
      </c>
      <c r="F9" s="59">
        <v>891</v>
      </c>
      <c r="G9" s="59">
        <v>133.69999999999999</v>
      </c>
      <c r="H9" s="58" t="s">
        <v>15</v>
      </c>
      <c r="I9" s="58" t="s">
        <v>15</v>
      </c>
      <c r="J9" s="59">
        <v>524</v>
      </c>
      <c r="K9" s="59">
        <v>62.9</v>
      </c>
      <c r="L9" s="58">
        <v>396</v>
      </c>
      <c r="M9" s="58">
        <v>40</v>
      </c>
      <c r="N9" s="58">
        <v>189</v>
      </c>
      <c r="O9" s="58">
        <f t="shared" si="0"/>
        <v>207</v>
      </c>
      <c r="P9" s="58">
        <v>32</v>
      </c>
      <c r="Q9" s="58">
        <f t="shared" si="1"/>
        <v>8</v>
      </c>
      <c r="R9" s="59">
        <v>309</v>
      </c>
      <c r="S9" s="59">
        <v>54</v>
      </c>
      <c r="T9" s="59">
        <v>255</v>
      </c>
      <c r="U9" s="60">
        <f t="shared" ref="U9:U21" si="16">R9-T9</f>
        <v>54</v>
      </c>
      <c r="V9" s="59">
        <v>47</v>
      </c>
      <c r="W9" s="60">
        <f t="shared" ref="W9:W21" si="17">S9-V9</f>
        <v>7</v>
      </c>
      <c r="X9" s="58">
        <v>76</v>
      </c>
      <c r="Y9" s="58">
        <v>33</v>
      </c>
      <c r="Z9" s="58">
        <v>69</v>
      </c>
      <c r="AA9" s="58">
        <f t="shared" si="2"/>
        <v>7</v>
      </c>
      <c r="AB9" s="58">
        <v>30</v>
      </c>
      <c r="AC9" s="58">
        <f t="shared" si="3"/>
        <v>3</v>
      </c>
      <c r="AD9" s="59">
        <v>223</v>
      </c>
      <c r="AE9" s="59">
        <v>95</v>
      </c>
      <c r="AF9" s="59">
        <v>39</v>
      </c>
      <c r="AG9" s="59">
        <f t="shared" si="14"/>
        <v>184</v>
      </c>
      <c r="AH9" s="59">
        <v>17</v>
      </c>
      <c r="AI9" s="59">
        <f t="shared" si="15"/>
        <v>78</v>
      </c>
      <c r="AJ9" s="58">
        <v>300</v>
      </c>
      <c r="AK9" s="58">
        <v>55</v>
      </c>
      <c r="AL9" s="58">
        <v>260</v>
      </c>
      <c r="AM9" s="58">
        <f t="shared" si="4"/>
        <v>40</v>
      </c>
      <c r="AN9" s="58">
        <v>47</v>
      </c>
      <c r="AO9" s="58">
        <f t="shared" si="5"/>
        <v>8</v>
      </c>
      <c r="AP9" s="60">
        <v>0</v>
      </c>
      <c r="AQ9" s="60">
        <v>0</v>
      </c>
      <c r="AR9" s="60">
        <v>0</v>
      </c>
      <c r="AS9" s="59">
        <f t="shared" si="6"/>
        <v>0</v>
      </c>
      <c r="AT9" s="60">
        <v>0</v>
      </c>
      <c r="AU9" s="59">
        <f t="shared" si="7"/>
        <v>0</v>
      </c>
      <c r="AV9" s="58">
        <v>295</v>
      </c>
      <c r="AW9" s="58">
        <v>36</v>
      </c>
      <c r="AX9" s="58">
        <v>286</v>
      </c>
      <c r="AY9" s="58">
        <f t="shared" si="8"/>
        <v>9</v>
      </c>
      <c r="AZ9" s="58">
        <v>36</v>
      </c>
      <c r="BA9" s="58">
        <f t="shared" si="9"/>
        <v>0</v>
      </c>
      <c r="BB9" s="59">
        <v>165</v>
      </c>
      <c r="BC9" s="59">
        <v>18</v>
      </c>
      <c r="BD9" s="59">
        <v>161</v>
      </c>
      <c r="BE9" s="59">
        <f t="shared" si="10"/>
        <v>4</v>
      </c>
      <c r="BF9" s="59">
        <v>18</v>
      </c>
      <c r="BG9" s="59">
        <f t="shared" si="11"/>
        <v>0</v>
      </c>
      <c r="BH9" s="58">
        <v>95</v>
      </c>
      <c r="BI9" s="58">
        <v>6</v>
      </c>
      <c r="BJ9" s="58">
        <v>86</v>
      </c>
      <c r="BK9" s="58">
        <f t="shared" si="12"/>
        <v>9</v>
      </c>
      <c r="BL9" s="58">
        <v>6</v>
      </c>
      <c r="BM9" s="58">
        <f t="shared" si="13"/>
        <v>0</v>
      </c>
      <c r="BN9" s="57"/>
      <c r="BO9" s="57"/>
      <c r="BP9" s="57"/>
      <c r="BQ9" s="57"/>
    </row>
    <row r="10" spans="1:69" ht="24" x14ac:dyDescent="0.3">
      <c r="A10" s="337"/>
      <c r="B10" s="340"/>
      <c r="C10" s="57" t="s">
        <v>8</v>
      </c>
      <c r="D10" s="65">
        <v>0</v>
      </c>
      <c r="E10" s="58">
        <v>0</v>
      </c>
      <c r="F10" s="59">
        <v>0</v>
      </c>
      <c r="G10" s="59">
        <v>0</v>
      </c>
      <c r="H10" s="58" t="s">
        <v>15</v>
      </c>
      <c r="I10" s="58" t="s">
        <v>15</v>
      </c>
      <c r="J10" s="59">
        <v>16</v>
      </c>
      <c r="K10" s="59">
        <v>4</v>
      </c>
      <c r="L10" s="58">
        <v>14</v>
      </c>
      <c r="M10" s="58">
        <v>8</v>
      </c>
      <c r="N10" s="58">
        <v>14</v>
      </c>
      <c r="O10" s="58">
        <f t="shared" si="0"/>
        <v>0</v>
      </c>
      <c r="P10" s="58">
        <v>8</v>
      </c>
      <c r="Q10" s="58">
        <f t="shared" si="1"/>
        <v>0</v>
      </c>
      <c r="R10" s="59">
        <v>0</v>
      </c>
      <c r="S10" s="59">
        <v>0</v>
      </c>
      <c r="T10" s="59">
        <v>0</v>
      </c>
      <c r="U10" s="60">
        <f t="shared" si="16"/>
        <v>0</v>
      </c>
      <c r="V10" s="59">
        <v>0</v>
      </c>
      <c r="W10" s="60">
        <f t="shared" si="17"/>
        <v>0</v>
      </c>
      <c r="X10" s="58" t="s">
        <v>23</v>
      </c>
      <c r="Y10" s="58" t="s">
        <v>23</v>
      </c>
      <c r="Z10" s="58" t="s">
        <v>23</v>
      </c>
      <c r="AA10" s="58"/>
      <c r="AB10" s="58" t="s">
        <v>23</v>
      </c>
      <c r="AC10" s="58"/>
      <c r="AD10" s="60"/>
      <c r="AE10" s="60"/>
      <c r="AF10" s="60"/>
      <c r="AG10" s="59"/>
      <c r="AH10" s="60"/>
      <c r="AI10" s="59"/>
      <c r="AJ10" s="58"/>
      <c r="AK10" s="58"/>
      <c r="AL10" s="58"/>
      <c r="AM10" s="58">
        <f t="shared" si="4"/>
        <v>0</v>
      </c>
      <c r="AN10" s="58"/>
      <c r="AO10" s="58">
        <f t="shared" si="5"/>
        <v>0</v>
      </c>
      <c r="AP10" s="60"/>
      <c r="AQ10" s="60"/>
      <c r="AR10" s="60"/>
      <c r="AS10" s="59"/>
      <c r="AT10" s="60"/>
      <c r="AU10" s="59"/>
      <c r="AV10" s="58"/>
      <c r="AW10" s="58"/>
      <c r="AX10" s="58"/>
      <c r="AY10" s="58"/>
      <c r="AZ10" s="58"/>
      <c r="BA10" s="58"/>
      <c r="BB10" s="59"/>
      <c r="BC10" s="59"/>
      <c r="BD10" s="59"/>
      <c r="BE10" s="59"/>
      <c r="BF10" s="59"/>
      <c r="BG10" s="59"/>
      <c r="BH10" s="58"/>
      <c r="BI10" s="58"/>
      <c r="BJ10" s="58"/>
      <c r="BK10" s="58"/>
      <c r="BL10" s="58"/>
      <c r="BM10" s="58"/>
      <c r="BN10" s="57"/>
      <c r="BO10" s="57"/>
      <c r="BP10" s="57"/>
      <c r="BQ10" s="57"/>
    </row>
    <row r="11" spans="1:69" ht="45" customHeight="1" x14ac:dyDescent="0.3">
      <c r="A11" s="338"/>
      <c r="B11" s="341"/>
      <c r="C11" s="57" t="s">
        <v>9</v>
      </c>
      <c r="D11" s="58">
        <v>1327</v>
      </c>
      <c r="E11" s="58">
        <v>182.7</v>
      </c>
      <c r="F11" s="59">
        <v>1151</v>
      </c>
      <c r="G11" s="59">
        <v>157.1</v>
      </c>
      <c r="H11" s="58" t="s">
        <v>16</v>
      </c>
      <c r="I11" s="58" t="s">
        <v>16</v>
      </c>
      <c r="J11" s="59">
        <v>860</v>
      </c>
      <c r="K11" s="59">
        <v>108.5</v>
      </c>
      <c r="L11" s="58">
        <v>590</v>
      </c>
      <c r="M11" s="58">
        <v>81</v>
      </c>
      <c r="N11" s="58">
        <v>350</v>
      </c>
      <c r="O11" s="58">
        <f t="shared" si="0"/>
        <v>240</v>
      </c>
      <c r="P11" s="58">
        <v>70</v>
      </c>
      <c r="Q11" s="58">
        <f t="shared" si="1"/>
        <v>11</v>
      </c>
      <c r="R11" s="59">
        <v>665</v>
      </c>
      <c r="S11" s="59">
        <v>118</v>
      </c>
      <c r="T11" s="59">
        <v>520</v>
      </c>
      <c r="U11" s="60">
        <f t="shared" si="16"/>
        <v>145</v>
      </c>
      <c r="V11" s="59">
        <v>104</v>
      </c>
      <c r="W11" s="60">
        <f t="shared" si="17"/>
        <v>14</v>
      </c>
      <c r="X11" s="58">
        <v>277</v>
      </c>
      <c r="Y11" s="58">
        <v>88</v>
      </c>
      <c r="Z11" s="58">
        <v>234</v>
      </c>
      <c r="AA11" s="58">
        <f t="shared" si="2"/>
        <v>43</v>
      </c>
      <c r="AB11" s="58">
        <v>82</v>
      </c>
      <c r="AC11" s="58">
        <f t="shared" si="3"/>
        <v>6</v>
      </c>
      <c r="AD11" s="59">
        <v>777</v>
      </c>
      <c r="AE11" s="59">
        <v>242</v>
      </c>
      <c r="AF11" s="59">
        <v>446</v>
      </c>
      <c r="AG11" s="59">
        <f t="shared" si="14"/>
        <v>331</v>
      </c>
      <c r="AH11" s="59">
        <v>130</v>
      </c>
      <c r="AI11" s="59">
        <f t="shared" si="15"/>
        <v>112</v>
      </c>
      <c r="AJ11" s="58">
        <v>668</v>
      </c>
      <c r="AK11" s="58">
        <v>163</v>
      </c>
      <c r="AL11" s="58">
        <v>586</v>
      </c>
      <c r="AM11" s="58">
        <f t="shared" si="4"/>
        <v>82</v>
      </c>
      <c r="AN11" s="58">
        <v>143</v>
      </c>
      <c r="AO11" s="58">
        <f t="shared" si="5"/>
        <v>20</v>
      </c>
      <c r="AP11" s="60">
        <v>66</v>
      </c>
      <c r="AQ11" s="60">
        <v>15</v>
      </c>
      <c r="AR11" s="60">
        <v>10</v>
      </c>
      <c r="AS11" s="59">
        <f t="shared" si="6"/>
        <v>56</v>
      </c>
      <c r="AT11" s="60">
        <v>2</v>
      </c>
      <c r="AU11" s="59">
        <f t="shared" si="7"/>
        <v>13</v>
      </c>
      <c r="AV11" s="58">
        <v>408</v>
      </c>
      <c r="AW11" s="58">
        <v>75</v>
      </c>
      <c r="AX11" s="58">
        <v>391</v>
      </c>
      <c r="AY11" s="58">
        <f t="shared" si="8"/>
        <v>17</v>
      </c>
      <c r="AZ11" s="58">
        <v>75</v>
      </c>
      <c r="BA11" s="58">
        <f t="shared" si="9"/>
        <v>0</v>
      </c>
      <c r="BB11" s="60">
        <v>257</v>
      </c>
      <c r="BC11" s="60">
        <v>30</v>
      </c>
      <c r="BD11" s="60">
        <v>174</v>
      </c>
      <c r="BE11" s="59">
        <f t="shared" si="10"/>
        <v>83</v>
      </c>
      <c r="BF11" s="60">
        <v>27</v>
      </c>
      <c r="BG11" s="59">
        <f t="shared" si="11"/>
        <v>3</v>
      </c>
      <c r="BH11" s="58">
        <v>633</v>
      </c>
      <c r="BI11" s="58">
        <v>44</v>
      </c>
      <c r="BJ11" s="58">
        <v>288</v>
      </c>
      <c r="BK11" s="58">
        <f>BH11-BJ11</f>
        <v>345</v>
      </c>
      <c r="BL11" s="58">
        <v>43</v>
      </c>
      <c r="BM11" s="58">
        <f>BI11-BL11</f>
        <v>1</v>
      </c>
      <c r="BN11" s="57"/>
      <c r="BO11" s="57"/>
      <c r="BP11" s="57"/>
      <c r="BQ11" s="57"/>
    </row>
    <row r="12" spans="1:69" ht="24" x14ac:dyDescent="0.3">
      <c r="A12" s="61"/>
      <c r="B12" s="61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70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70"/>
      <c r="BH12" s="63"/>
      <c r="BI12" s="63"/>
      <c r="BJ12" s="63"/>
      <c r="BK12" s="63"/>
      <c r="BL12" s="63"/>
      <c r="BM12" s="63"/>
      <c r="BN12" s="61"/>
      <c r="BO12" s="61"/>
      <c r="BP12" s="61"/>
      <c r="BQ12" s="61"/>
    </row>
    <row r="13" spans="1:69" ht="24" x14ac:dyDescent="0.3">
      <c r="A13" s="336" t="s">
        <v>17</v>
      </c>
      <c r="B13" s="339">
        <v>29</v>
      </c>
      <c r="C13" s="57" t="s">
        <v>6</v>
      </c>
      <c r="D13" s="58">
        <v>71</v>
      </c>
      <c r="E13" s="58">
        <v>7.1</v>
      </c>
      <c r="F13" s="59">
        <v>88</v>
      </c>
      <c r="G13" s="59">
        <v>11.4</v>
      </c>
      <c r="H13" s="58" t="s">
        <v>15</v>
      </c>
      <c r="I13" s="58" t="s">
        <v>15</v>
      </c>
      <c r="J13" s="59">
        <v>143</v>
      </c>
      <c r="K13" s="59">
        <v>17.2</v>
      </c>
      <c r="L13" s="58">
        <v>98</v>
      </c>
      <c r="M13" s="58">
        <v>34</v>
      </c>
      <c r="N13" s="58">
        <v>98</v>
      </c>
      <c r="O13" s="58">
        <f t="shared" si="0"/>
        <v>0</v>
      </c>
      <c r="P13" s="58">
        <v>34</v>
      </c>
      <c r="Q13" s="58">
        <f t="shared" si="1"/>
        <v>0</v>
      </c>
      <c r="R13" s="59">
        <v>244</v>
      </c>
      <c r="S13" s="59">
        <v>64</v>
      </c>
      <c r="T13" s="59">
        <v>228</v>
      </c>
      <c r="U13" s="60">
        <f t="shared" si="16"/>
        <v>16</v>
      </c>
      <c r="V13" s="59">
        <v>63</v>
      </c>
      <c r="W13" s="60">
        <f t="shared" si="17"/>
        <v>1</v>
      </c>
      <c r="X13" s="58">
        <v>96</v>
      </c>
      <c r="Y13" s="58">
        <v>43</v>
      </c>
      <c r="Z13" s="58">
        <v>88</v>
      </c>
      <c r="AA13" s="58">
        <f t="shared" si="2"/>
        <v>8</v>
      </c>
      <c r="AB13" s="58">
        <v>41</v>
      </c>
      <c r="AC13" s="58">
        <f>Y13-AB13</f>
        <v>2</v>
      </c>
      <c r="AD13" s="59">
        <v>325</v>
      </c>
      <c r="AE13" s="59">
        <v>74</v>
      </c>
      <c r="AF13" s="59">
        <v>226</v>
      </c>
      <c r="AG13" s="59">
        <f t="shared" si="14"/>
        <v>99</v>
      </c>
      <c r="AH13" s="59">
        <v>63</v>
      </c>
      <c r="AI13" s="59">
        <f>AE13-AH13</f>
        <v>11</v>
      </c>
      <c r="AJ13" s="58">
        <v>309</v>
      </c>
      <c r="AK13" s="58">
        <v>132</v>
      </c>
      <c r="AL13" s="58">
        <v>276</v>
      </c>
      <c r="AM13" s="58">
        <f>AJ13-AL13</f>
        <v>33</v>
      </c>
      <c r="AN13" s="58">
        <v>118</v>
      </c>
      <c r="AO13" s="58">
        <f>AK13-AN13</f>
        <v>14</v>
      </c>
      <c r="AP13" s="59">
        <v>463</v>
      </c>
      <c r="AQ13" s="59">
        <v>151</v>
      </c>
      <c r="AR13" s="59">
        <v>240</v>
      </c>
      <c r="AS13" s="59">
        <f>AP13-AR13</f>
        <v>223</v>
      </c>
      <c r="AT13" s="59">
        <v>89</v>
      </c>
      <c r="AU13" s="59">
        <f>AQ13-AT13</f>
        <v>62</v>
      </c>
      <c r="AV13" s="58">
        <v>333</v>
      </c>
      <c r="AW13" s="58">
        <v>122</v>
      </c>
      <c r="AX13" s="58">
        <v>302</v>
      </c>
      <c r="AY13" s="58">
        <f>AV13-AX13</f>
        <v>31</v>
      </c>
      <c r="AZ13" s="58">
        <v>120</v>
      </c>
      <c r="BA13" s="58">
        <f>AW13-AZ13</f>
        <v>2</v>
      </c>
      <c r="BB13" s="59">
        <v>943</v>
      </c>
      <c r="BC13" s="59">
        <v>85</v>
      </c>
      <c r="BD13" s="59">
        <v>153</v>
      </c>
      <c r="BE13" s="59">
        <f>BB13-BD13</f>
        <v>790</v>
      </c>
      <c r="BF13" s="59">
        <v>67</v>
      </c>
      <c r="BG13" s="59">
        <f>BC13-BF13</f>
        <v>18</v>
      </c>
      <c r="BH13" s="58">
        <v>1155</v>
      </c>
      <c r="BI13" s="58">
        <v>137</v>
      </c>
      <c r="BJ13" s="58">
        <v>623</v>
      </c>
      <c r="BK13" s="58">
        <f>BH13-BJ13</f>
        <v>532</v>
      </c>
      <c r="BL13" s="58">
        <v>131</v>
      </c>
      <c r="BM13" s="58">
        <f>BI13-BL13</f>
        <v>6</v>
      </c>
      <c r="BN13" s="57"/>
      <c r="BO13" s="57"/>
      <c r="BP13" s="57"/>
      <c r="BQ13" s="57"/>
    </row>
    <row r="14" spans="1:69" ht="24" x14ac:dyDescent="0.3">
      <c r="A14" s="337"/>
      <c r="B14" s="340"/>
      <c r="C14" s="57" t="s">
        <v>7</v>
      </c>
      <c r="D14" s="58">
        <v>770</v>
      </c>
      <c r="E14" s="58">
        <v>123.2</v>
      </c>
      <c r="F14" s="59">
        <v>575</v>
      </c>
      <c r="G14" s="59">
        <v>103.5</v>
      </c>
      <c r="H14" s="58" t="s">
        <v>15</v>
      </c>
      <c r="I14" s="58" t="s">
        <v>15</v>
      </c>
      <c r="J14" s="59">
        <v>397</v>
      </c>
      <c r="K14" s="59">
        <v>59.6</v>
      </c>
      <c r="L14" s="58">
        <v>468</v>
      </c>
      <c r="M14" s="58">
        <v>76</v>
      </c>
      <c r="N14" s="58">
        <v>417</v>
      </c>
      <c r="O14" s="58">
        <f t="shared" si="0"/>
        <v>51</v>
      </c>
      <c r="P14" s="58">
        <v>71</v>
      </c>
      <c r="Q14" s="58">
        <f t="shared" si="1"/>
        <v>5</v>
      </c>
      <c r="R14" s="59">
        <v>125</v>
      </c>
      <c r="S14" s="59">
        <v>33</v>
      </c>
      <c r="T14" s="59">
        <v>116</v>
      </c>
      <c r="U14" s="60">
        <f t="shared" si="16"/>
        <v>9</v>
      </c>
      <c r="V14" s="59">
        <v>30</v>
      </c>
      <c r="W14" s="60">
        <f t="shared" si="17"/>
        <v>3</v>
      </c>
      <c r="X14" s="58">
        <v>134</v>
      </c>
      <c r="Y14" s="58">
        <v>59</v>
      </c>
      <c r="Z14" s="58">
        <v>134</v>
      </c>
      <c r="AA14" s="58">
        <f t="shared" si="2"/>
        <v>0</v>
      </c>
      <c r="AB14" s="58">
        <v>59</v>
      </c>
      <c r="AC14" s="58">
        <f>Y14-AB14</f>
        <v>0</v>
      </c>
      <c r="AD14" s="60">
        <v>104</v>
      </c>
      <c r="AE14" s="60">
        <v>49</v>
      </c>
      <c r="AF14" s="60">
        <v>40</v>
      </c>
      <c r="AG14" s="59">
        <f t="shared" si="14"/>
        <v>64</v>
      </c>
      <c r="AH14" s="60">
        <v>29</v>
      </c>
      <c r="AI14" s="59">
        <f>AE14-AH14</f>
        <v>20</v>
      </c>
      <c r="AJ14" s="58">
        <v>54</v>
      </c>
      <c r="AK14" s="58">
        <v>22</v>
      </c>
      <c r="AL14" s="58">
        <v>49</v>
      </c>
      <c r="AM14" s="58">
        <f>AJ14-AL14</f>
        <v>5</v>
      </c>
      <c r="AN14" s="58">
        <v>20</v>
      </c>
      <c r="AO14" s="58">
        <f>AK14-AN14</f>
        <v>2</v>
      </c>
      <c r="AP14" s="60">
        <v>62</v>
      </c>
      <c r="AQ14" s="60">
        <v>26</v>
      </c>
      <c r="AR14" s="60">
        <v>31</v>
      </c>
      <c r="AS14" s="59">
        <f>AP14-AR14</f>
        <v>31</v>
      </c>
      <c r="AT14" s="60">
        <v>14</v>
      </c>
      <c r="AU14" s="59">
        <f>AQ14-AT14</f>
        <v>12</v>
      </c>
      <c r="AV14" s="58">
        <v>236</v>
      </c>
      <c r="AW14" s="58">
        <v>31</v>
      </c>
      <c r="AX14" s="58">
        <v>190</v>
      </c>
      <c r="AY14" s="58">
        <f>AV14-AX14</f>
        <v>46</v>
      </c>
      <c r="AZ14" s="58">
        <v>30</v>
      </c>
      <c r="BA14" s="58">
        <f>AW14-AZ14</f>
        <v>1</v>
      </c>
      <c r="BB14" s="59">
        <v>126</v>
      </c>
      <c r="BC14" s="59">
        <v>32</v>
      </c>
      <c r="BD14" s="59">
        <v>111</v>
      </c>
      <c r="BE14" s="59">
        <f>BB14-BD14</f>
        <v>15</v>
      </c>
      <c r="BF14" s="59">
        <v>31</v>
      </c>
      <c r="BG14" s="59">
        <f>BC14-BF14</f>
        <v>1</v>
      </c>
      <c r="BH14" s="58">
        <v>217</v>
      </c>
      <c r="BI14" s="58">
        <v>23</v>
      </c>
      <c r="BJ14" s="58">
        <v>77</v>
      </c>
      <c r="BK14" s="58">
        <f>BH14-BJ14</f>
        <v>140</v>
      </c>
      <c r="BL14" s="58">
        <v>22</v>
      </c>
      <c r="BM14" s="58">
        <f>BI14-BL14</f>
        <v>1</v>
      </c>
      <c r="BN14" s="57"/>
      <c r="BO14" s="57"/>
      <c r="BP14" s="57"/>
      <c r="BQ14" s="57"/>
    </row>
    <row r="15" spans="1:69" ht="24" x14ac:dyDescent="0.3">
      <c r="A15" s="337"/>
      <c r="B15" s="340"/>
      <c r="C15" s="57" t="s">
        <v>8</v>
      </c>
      <c r="D15" s="58">
        <v>0</v>
      </c>
      <c r="E15" s="58">
        <v>0</v>
      </c>
      <c r="F15" s="59">
        <v>0</v>
      </c>
      <c r="G15" s="59">
        <v>0</v>
      </c>
      <c r="H15" s="58" t="s">
        <v>15</v>
      </c>
      <c r="I15" s="58" t="s">
        <v>15</v>
      </c>
      <c r="J15" s="59">
        <v>21</v>
      </c>
      <c r="K15" s="59">
        <v>6.3</v>
      </c>
      <c r="L15" s="58">
        <v>20</v>
      </c>
      <c r="M15" s="58">
        <v>7</v>
      </c>
      <c r="N15" s="58">
        <v>20</v>
      </c>
      <c r="O15" s="58">
        <f t="shared" si="0"/>
        <v>0</v>
      </c>
      <c r="P15" s="58">
        <v>7</v>
      </c>
      <c r="Q15" s="58">
        <f t="shared" si="1"/>
        <v>0</v>
      </c>
      <c r="R15" s="59">
        <v>0</v>
      </c>
      <c r="S15" s="59">
        <v>0</v>
      </c>
      <c r="T15" s="59">
        <v>0</v>
      </c>
      <c r="U15" s="60">
        <f t="shared" si="16"/>
        <v>0</v>
      </c>
      <c r="V15" s="59">
        <v>0</v>
      </c>
      <c r="W15" s="60">
        <f t="shared" si="17"/>
        <v>0</v>
      </c>
      <c r="X15" s="58" t="s">
        <v>23</v>
      </c>
      <c r="Y15" s="58" t="s">
        <v>23</v>
      </c>
      <c r="Z15" s="58" t="s">
        <v>23</v>
      </c>
      <c r="AA15" s="58"/>
      <c r="AB15" s="58" t="s">
        <v>23</v>
      </c>
      <c r="AC15" s="58"/>
      <c r="AD15" s="59"/>
      <c r="AE15" s="59"/>
      <c r="AF15" s="59"/>
      <c r="AG15" s="59"/>
      <c r="AH15" s="59"/>
      <c r="AI15" s="59"/>
      <c r="AJ15" s="58"/>
      <c r="AK15" s="58"/>
      <c r="AL15" s="58"/>
      <c r="AM15" s="58">
        <f>AJ15-AL15</f>
        <v>0</v>
      </c>
      <c r="AN15" s="58"/>
      <c r="AO15" s="58">
        <f>AK15-AN15</f>
        <v>0</v>
      </c>
      <c r="AP15" s="59"/>
      <c r="AQ15" s="59"/>
      <c r="AR15" s="59"/>
      <c r="AS15" s="59"/>
      <c r="AT15" s="59"/>
      <c r="AU15" s="59"/>
      <c r="AV15" s="58"/>
      <c r="AW15" s="58"/>
      <c r="AX15" s="58"/>
      <c r="AY15" s="58"/>
      <c r="AZ15" s="58"/>
      <c r="BA15" s="58"/>
      <c r="BB15" s="59"/>
      <c r="BC15" s="59"/>
      <c r="BD15" s="59"/>
      <c r="BE15" s="59"/>
      <c r="BF15" s="59"/>
      <c r="BG15" s="59"/>
      <c r="BH15" s="58"/>
      <c r="BI15" s="58"/>
      <c r="BJ15" s="58"/>
      <c r="BK15" s="58"/>
      <c r="BL15" s="58"/>
      <c r="BM15" s="58"/>
      <c r="BN15" s="57"/>
      <c r="BO15" s="57"/>
      <c r="BP15" s="57"/>
      <c r="BQ15" s="57"/>
    </row>
    <row r="16" spans="1:69" ht="48" x14ac:dyDescent="0.3">
      <c r="A16" s="338"/>
      <c r="B16" s="341"/>
      <c r="C16" s="57" t="s">
        <v>9</v>
      </c>
      <c r="D16" s="58">
        <v>841</v>
      </c>
      <c r="E16" s="58">
        <v>130.30000000000001</v>
      </c>
      <c r="F16" s="59">
        <v>663</v>
      </c>
      <c r="G16" s="59">
        <v>114.9</v>
      </c>
      <c r="H16" s="58" t="s">
        <v>16</v>
      </c>
      <c r="I16" s="58" t="s">
        <v>15</v>
      </c>
      <c r="J16" s="59">
        <v>561</v>
      </c>
      <c r="K16" s="59">
        <v>83.1</v>
      </c>
      <c r="L16" s="58">
        <v>586</v>
      </c>
      <c r="M16" s="58">
        <v>117</v>
      </c>
      <c r="N16" s="58">
        <v>535</v>
      </c>
      <c r="O16" s="58">
        <f t="shared" si="0"/>
        <v>51</v>
      </c>
      <c r="P16" s="58">
        <v>112</v>
      </c>
      <c r="Q16" s="58">
        <f t="shared" si="1"/>
        <v>5</v>
      </c>
      <c r="R16" s="59">
        <v>369</v>
      </c>
      <c r="S16" s="59">
        <v>97</v>
      </c>
      <c r="T16" s="59">
        <v>344</v>
      </c>
      <c r="U16" s="60">
        <f t="shared" si="16"/>
        <v>25</v>
      </c>
      <c r="V16" s="59">
        <v>93</v>
      </c>
      <c r="W16" s="60">
        <f t="shared" si="17"/>
        <v>4</v>
      </c>
      <c r="X16" s="58">
        <v>230</v>
      </c>
      <c r="Y16" s="58">
        <v>102</v>
      </c>
      <c r="Z16" s="58">
        <v>222</v>
      </c>
      <c r="AA16" s="58">
        <f t="shared" si="2"/>
        <v>8</v>
      </c>
      <c r="AB16" s="58">
        <v>100</v>
      </c>
      <c r="AC16" s="58">
        <f>Y16-AB16</f>
        <v>2</v>
      </c>
      <c r="AD16" s="59">
        <v>429</v>
      </c>
      <c r="AE16" s="59">
        <v>123</v>
      </c>
      <c r="AF16" s="59">
        <v>266</v>
      </c>
      <c r="AG16" s="59">
        <f t="shared" si="14"/>
        <v>163</v>
      </c>
      <c r="AH16" s="59">
        <v>92</v>
      </c>
      <c r="AI16" s="59">
        <f>AE16-AH16</f>
        <v>31</v>
      </c>
      <c r="AJ16" s="58">
        <v>363</v>
      </c>
      <c r="AK16" s="58">
        <v>154</v>
      </c>
      <c r="AL16" s="58">
        <v>325</v>
      </c>
      <c r="AM16" s="58">
        <f>AJ16-AL16</f>
        <v>38</v>
      </c>
      <c r="AN16" s="73">
        <v>138</v>
      </c>
      <c r="AO16" s="58">
        <f>AK16-AN16</f>
        <v>16</v>
      </c>
      <c r="AP16" s="59">
        <v>525</v>
      </c>
      <c r="AQ16" s="59">
        <v>177</v>
      </c>
      <c r="AR16" s="59">
        <v>271</v>
      </c>
      <c r="AS16" s="59">
        <f>AP16-AR16</f>
        <v>254</v>
      </c>
      <c r="AT16" s="59">
        <v>103</v>
      </c>
      <c r="AU16" s="59">
        <f>AQ16-AT16</f>
        <v>74</v>
      </c>
      <c r="AV16" s="58">
        <v>569</v>
      </c>
      <c r="AW16" s="58">
        <v>153</v>
      </c>
      <c r="AX16" s="58">
        <v>492</v>
      </c>
      <c r="AY16" s="58">
        <f>AV16-AX16</f>
        <v>77</v>
      </c>
      <c r="AZ16" s="58">
        <v>150</v>
      </c>
      <c r="BA16" s="58">
        <f>AW16-AZ16</f>
        <v>3</v>
      </c>
      <c r="BB16" s="59">
        <v>1069</v>
      </c>
      <c r="BC16" s="59">
        <v>117</v>
      </c>
      <c r="BD16" s="59">
        <v>264</v>
      </c>
      <c r="BE16" s="59">
        <f>BB16-BD16</f>
        <v>805</v>
      </c>
      <c r="BF16" s="59">
        <v>98</v>
      </c>
      <c r="BG16" s="59">
        <f>BC16-BF16</f>
        <v>19</v>
      </c>
      <c r="BH16" s="58">
        <v>1372</v>
      </c>
      <c r="BI16" s="58">
        <v>160</v>
      </c>
      <c r="BJ16" s="58">
        <v>700</v>
      </c>
      <c r="BK16" s="58">
        <f>BH16-BJ16</f>
        <v>672</v>
      </c>
      <c r="BL16" s="58">
        <v>153</v>
      </c>
      <c r="BM16" s="58">
        <f>BI16-BL16</f>
        <v>7</v>
      </c>
      <c r="BN16" s="57"/>
      <c r="BO16" s="57"/>
      <c r="BP16" s="57"/>
      <c r="BQ16" s="57"/>
    </row>
    <row r="17" spans="1:69" ht="24" x14ac:dyDescent="0.3">
      <c r="A17" s="61"/>
      <c r="B17" s="61"/>
      <c r="C17" s="67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70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1"/>
      <c r="BO17" s="61"/>
      <c r="BP17" s="61"/>
      <c r="BQ17" s="61"/>
    </row>
    <row r="18" spans="1:69" ht="24" x14ac:dyDescent="0.3">
      <c r="A18" s="336" t="s">
        <v>18</v>
      </c>
      <c r="B18" s="339">
        <v>25</v>
      </c>
      <c r="C18" s="57" t="s">
        <v>6</v>
      </c>
      <c r="D18" s="58">
        <v>20</v>
      </c>
      <c r="E18" s="58">
        <v>4</v>
      </c>
      <c r="F18" s="59">
        <v>4</v>
      </c>
      <c r="G18" s="59">
        <v>0.1</v>
      </c>
      <c r="H18" s="58" t="s">
        <v>15</v>
      </c>
      <c r="I18" s="58" t="s">
        <v>15</v>
      </c>
      <c r="J18" s="59">
        <v>55</v>
      </c>
      <c r="K18" s="59">
        <v>12.1</v>
      </c>
      <c r="L18" s="58">
        <v>83</v>
      </c>
      <c r="M18" s="58">
        <v>20</v>
      </c>
      <c r="N18" s="58">
        <v>77</v>
      </c>
      <c r="O18" s="58">
        <f t="shared" si="0"/>
        <v>6</v>
      </c>
      <c r="P18" s="58">
        <v>20</v>
      </c>
      <c r="Q18" s="58">
        <f t="shared" si="1"/>
        <v>0</v>
      </c>
      <c r="R18" s="59">
        <v>245</v>
      </c>
      <c r="S18" s="59">
        <v>40</v>
      </c>
      <c r="T18" s="59">
        <v>213</v>
      </c>
      <c r="U18" s="60">
        <f t="shared" si="16"/>
        <v>32</v>
      </c>
      <c r="V18" s="59">
        <v>39</v>
      </c>
      <c r="W18" s="60">
        <f t="shared" si="17"/>
        <v>1</v>
      </c>
      <c r="X18" s="58">
        <v>82</v>
      </c>
      <c r="Y18" s="58">
        <v>35</v>
      </c>
      <c r="Z18" s="58">
        <v>77</v>
      </c>
      <c r="AA18" s="58">
        <f t="shared" si="2"/>
        <v>5</v>
      </c>
      <c r="AB18" s="58">
        <v>35</v>
      </c>
      <c r="AC18" s="58">
        <f>Y18-AB18</f>
        <v>0</v>
      </c>
      <c r="AD18" s="60"/>
      <c r="AE18" s="60"/>
      <c r="AF18" s="60"/>
      <c r="AG18" s="60"/>
      <c r="AH18" s="60"/>
      <c r="AI18" s="60"/>
      <c r="AJ18" s="58"/>
      <c r="AK18" s="58"/>
      <c r="AL18" s="58"/>
      <c r="AM18" s="58"/>
      <c r="AN18" s="58"/>
      <c r="AO18" s="58"/>
      <c r="AP18" s="60">
        <v>640</v>
      </c>
      <c r="AQ18" s="60">
        <v>296</v>
      </c>
      <c r="AR18" s="60">
        <v>383</v>
      </c>
      <c r="AS18" s="59">
        <f>AP18-AR18</f>
        <v>257</v>
      </c>
      <c r="AT18" s="60">
        <v>177</v>
      </c>
      <c r="AU18" s="59">
        <f>AQ18-AT18</f>
        <v>119</v>
      </c>
      <c r="AV18" s="58">
        <v>535</v>
      </c>
      <c r="AW18" s="58">
        <v>116</v>
      </c>
      <c r="AX18" s="58">
        <v>374</v>
      </c>
      <c r="AY18" s="58">
        <f>AV18-AX18</f>
        <v>161</v>
      </c>
      <c r="AZ18" s="58">
        <v>109</v>
      </c>
      <c r="BA18" s="58">
        <f>AW18-AZ18</f>
        <v>7</v>
      </c>
      <c r="BB18" s="59">
        <v>662</v>
      </c>
      <c r="BC18" s="59">
        <v>92</v>
      </c>
      <c r="BD18" s="59">
        <v>184</v>
      </c>
      <c r="BE18" s="59">
        <f>BB18-BD18</f>
        <v>478</v>
      </c>
      <c r="BF18" s="59">
        <v>76</v>
      </c>
      <c r="BG18" s="59">
        <f>BC18-BF18</f>
        <v>16</v>
      </c>
      <c r="BH18" s="58">
        <v>1016</v>
      </c>
      <c r="BI18" s="58">
        <v>130</v>
      </c>
      <c r="BJ18" s="58">
        <v>617</v>
      </c>
      <c r="BK18" s="58">
        <f>BH18-BJ18</f>
        <v>399</v>
      </c>
      <c r="BL18" s="58">
        <v>128</v>
      </c>
      <c r="BM18" s="58">
        <f>BI18-BL18</f>
        <v>2</v>
      </c>
      <c r="BN18" s="68"/>
      <c r="BO18" s="68"/>
      <c r="BP18" s="68"/>
      <c r="BQ18" s="68"/>
    </row>
    <row r="19" spans="1:69" ht="24" x14ac:dyDescent="0.3">
      <c r="A19" s="337"/>
      <c r="B19" s="340"/>
      <c r="C19" s="57" t="s">
        <v>7</v>
      </c>
      <c r="D19" s="58">
        <v>924</v>
      </c>
      <c r="E19" s="58">
        <v>129.4</v>
      </c>
      <c r="F19" s="59">
        <v>734</v>
      </c>
      <c r="G19" s="59">
        <v>124.8</v>
      </c>
      <c r="H19" s="58" t="s">
        <v>15</v>
      </c>
      <c r="I19" s="58" t="s">
        <v>15</v>
      </c>
      <c r="J19" s="59">
        <v>293</v>
      </c>
      <c r="K19" s="59">
        <v>55.7</v>
      </c>
      <c r="L19" s="58">
        <v>352</v>
      </c>
      <c r="M19" s="58">
        <v>62</v>
      </c>
      <c r="N19" s="58">
        <v>333</v>
      </c>
      <c r="O19" s="58">
        <f t="shared" si="0"/>
        <v>19</v>
      </c>
      <c r="P19" s="58">
        <v>61</v>
      </c>
      <c r="Q19" s="58">
        <f t="shared" si="1"/>
        <v>1</v>
      </c>
      <c r="R19" s="59">
        <v>120</v>
      </c>
      <c r="S19" s="59">
        <v>40</v>
      </c>
      <c r="T19" s="59">
        <v>114</v>
      </c>
      <c r="U19" s="60">
        <f t="shared" si="16"/>
        <v>6</v>
      </c>
      <c r="V19" s="59">
        <v>38</v>
      </c>
      <c r="W19" s="60">
        <f t="shared" si="17"/>
        <v>2</v>
      </c>
      <c r="X19" s="58">
        <v>147</v>
      </c>
      <c r="Y19" s="58">
        <v>47</v>
      </c>
      <c r="Z19" s="58">
        <v>128</v>
      </c>
      <c r="AA19" s="58">
        <f t="shared" si="2"/>
        <v>19</v>
      </c>
      <c r="AB19" s="58">
        <v>43</v>
      </c>
      <c r="AC19" s="58">
        <f>Y19-AB19</f>
        <v>4</v>
      </c>
      <c r="AD19" s="59" t="s">
        <v>13</v>
      </c>
      <c r="AE19" s="59" t="s">
        <v>13</v>
      </c>
      <c r="AF19" s="59" t="s">
        <v>13</v>
      </c>
      <c r="AG19" s="59"/>
      <c r="AH19" s="59" t="s">
        <v>13</v>
      </c>
      <c r="AI19" s="59"/>
      <c r="AJ19" s="58" t="s">
        <v>13</v>
      </c>
      <c r="AK19" s="58" t="s">
        <v>13</v>
      </c>
      <c r="AL19" s="58" t="s">
        <v>13</v>
      </c>
      <c r="AM19" s="58"/>
      <c r="AN19" s="58" t="s">
        <v>13</v>
      </c>
      <c r="AO19" s="58"/>
      <c r="AP19" s="59">
        <v>107</v>
      </c>
      <c r="AQ19" s="59">
        <v>56</v>
      </c>
      <c r="AR19" s="59">
        <v>94</v>
      </c>
      <c r="AS19" s="59">
        <f>AP19-AR19</f>
        <v>13</v>
      </c>
      <c r="AT19" s="59">
        <v>49</v>
      </c>
      <c r="AU19" s="59">
        <f>AQ19-AT19</f>
        <v>7</v>
      </c>
      <c r="AV19" s="58">
        <v>581</v>
      </c>
      <c r="AW19" s="58">
        <v>27</v>
      </c>
      <c r="AX19" s="58">
        <v>169</v>
      </c>
      <c r="AY19" s="58">
        <f>AV19-AX19</f>
        <v>412</v>
      </c>
      <c r="AZ19" s="58">
        <v>21</v>
      </c>
      <c r="BA19" s="58">
        <f>AW19-AZ19</f>
        <v>6</v>
      </c>
      <c r="BB19" s="59">
        <v>326</v>
      </c>
      <c r="BC19" s="59">
        <v>52</v>
      </c>
      <c r="BD19" s="59">
        <v>290</v>
      </c>
      <c r="BE19" s="59">
        <f>BB19-BD19</f>
        <v>36</v>
      </c>
      <c r="BF19" s="59">
        <v>51</v>
      </c>
      <c r="BG19" s="59">
        <f>BC19-BF19</f>
        <v>1</v>
      </c>
      <c r="BH19" s="58">
        <v>466</v>
      </c>
      <c r="BI19" s="58">
        <v>50</v>
      </c>
      <c r="BJ19" s="58">
        <v>405</v>
      </c>
      <c r="BK19" s="58">
        <f>BH19-BJ19</f>
        <v>61</v>
      </c>
      <c r="BL19" s="58">
        <v>48</v>
      </c>
      <c r="BM19" s="58">
        <f>BI19-BL19</f>
        <v>2</v>
      </c>
      <c r="BN19" s="68"/>
      <c r="BO19" s="68"/>
      <c r="BP19" s="68"/>
      <c r="BQ19" s="68"/>
    </row>
    <row r="20" spans="1:69" ht="24" x14ac:dyDescent="0.3">
      <c r="A20" s="337"/>
      <c r="B20" s="340"/>
      <c r="C20" s="57" t="s">
        <v>8</v>
      </c>
      <c r="D20" s="58">
        <v>0</v>
      </c>
      <c r="E20" s="58">
        <v>0</v>
      </c>
      <c r="F20" s="59">
        <v>0</v>
      </c>
      <c r="G20" s="59">
        <v>0</v>
      </c>
      <c r="H20" s="58" t="s">
        <v>15</v>
      </c>
      <c r="I20" s="58" t="s">
        <v>15</v>
      </c>
      <c r="J20" s="59">
        <v>0</v>
      </c>
      <c r="K20" s="59">
        <v>0</v>
      </c>
      <c r="L20" s="58">
        <v>51</v>
      </c>
      <c r="M20" s="58">
        <v>25</v>
      </c>
      <c r="N20" s="58">
        <v>51</v>
      </c>
      <c r="O20" s="58">
        <f t="shared" si="0"/>
        <v>0</v>
      </c>
      <c r="P20" s="58">
        <v>25</v>
      </c>
      <c r="Q20" s="58">
        <f t="shared" si="1"/>
        <v>0</v>
      </c>
      <c r="R20" s="59">
        <v>0</v>
      </c>
      <c r="S20" s="59">
        <v>0</v>
      </c>
      <c r="T20" s="59">
        <v>0</v>
      </c>
      <c r="U20" s="60">
        <f t="shared" si="16"/>
        <v>0</v>
      </c>
      <c r="V20" s="59">
        <v>0</v>
      </c>
      <c r="W20" s="60">
        <f t="shared" si="17"/>
        <v>0</v>
      </c>
      <c r="X20" s="58" t="s">
        <v>23</v>
      </c>
      <c r="Y20" s="58" t="s">
        <v>23</v>
      </c>
      <c r="Z20" s="58" t="s">
        <v>23</v>
      </c>
      <c r="AA20" s="58"/>
      <c r="AB20" s="58" t="s">
        <v>23</v>
      </c>
      <c r="AC20" s="58"/>
      <c r="AD20" s="59"/>
      <c r="AE20" s="59"/>
      <c r="AF20" s="59"/>
      <c r="AG20" s="59"/>
      <c r="AH20" s="59"/>
      <c r="AI20" s="59"/>
      <c r="AJ20" s="58"/>
      <c r="AK20" s="58"/>
      <c r="AL20" s="58"/>
      <c r="AM20" s="58"/>
      <c r="AN20" s="58"/>
      <c r="AO20" s="58"/>
      <c r="AP20" s="59"/>
      <c r="AQ20" s="59"/>
      <c r="AR20" s="59"/>
      <c r="AS20" s="59"/>
      <c r="AT20" s="59"/>
      <c r="AU20" s="59"/>
      <c r="AV20" s="58"/>
      <c r="AW20" s="58"/>
      <c r="AX20" s="58"/>
      <c r="AY20" s="58"/>
      <c r="AZ20" s="58"/>
      <c r="BA20" s="58"/>
      <c r="BB20" s="59"/>
      <c r="BC20" s="59"/>
      <c r="BD20" s="59"/>
      <c r="BE20" s="59"/>
      <c r="BF20" s="59"/>
      <c r="BG20" s="59"/>
      <c r="BH20" s="58"/>
      <c r="BI20" s="58"/>
      <c r="BJ20" s="58"/>
      <c r="BK20" s="58"/>
      <c r="BL20" s="58"/>
      <c r="BM20" s="58"/>
      <c r="BN20" s="68"/>
      <c r="BO20" s="68"/>
      <c r="BP20" s="68"/>
      <c r="BQ20" s="68"/>
    </row>
    <row r="21" spans="1:69" ht="48" x14ac:dyDescent="0.3">
      <c r="A21" s="338"/>
      <c r="B21" s="341"/>
      <c r="C21" s="57" t="s">
        <v>9</v>
      </c>
      <c r="D21" s="58">
        <v>944</v>
      </c>
      <c r="E21" s="58">
        <v>133.4</v>
      </c>
      <c r="F21" s="59">
        <v>738</v>
      </c>
      <c r="G21" s="59">
        <v>124.9</v>
      </c>
      <c r="H21" s="58" t="s">
        <v>15</v>
      </c>
      <c r="I21" s="58" t="s">
        <v>15</v>
      </c>
      <c r="J21" s="59">
        <v>348</v>
      </c>
      <c r="K21" s="59">
        <v>67.8</v>
      </c>
      <c r="L21" s="58">
        <v>486</v>
      </c>
      <c r="M21" s="58">
        <v>107</v>
      </c>
      <c r="N21" s="58">
        <v>410</v>
      </c>
      <c r="O21" s="58">
        <f t="shared" si="0"/>
        <v>76</v>
      </c>
      <c r="P21" s="58">
        <v>106</v>
      </c>
      <c r="Q21" s="58">
        <f t="shared" si="1"/>
        <v>1</v>
      </c>
      <c r="R21" s="59">
        <v>365</v>
      </c>
      <c r="S21" s="59">
        <v>80</v>
      </c>
      <c r="T21" s="59">
        <v>327</v>
      </c>
      <c r="U21" s="60">
        <f t="shared" si="16"/>
        <v>38</v>
      </c>
      <c r="V21" s="59">
        <v>77</v>
      </c>
      <c r="W21" s="60">
        <f t="shared" si="17"/>
        <v>3</v>
      </c>
      <c r="X21" s="58">
        <v>229</v>
      </c>
      <c r="Y21" s="58">
        <v>82</v>
      </c>
      <c r="Z21" s="58">
        <v>205</v>
      </c>
      <c r="AA21" s="58">
        <f t="shared" si="2"/>
        <v>24</v>
      </c>
      <c r="AB21" s="58">
        <v>78</v>
      </c>
      <c r="AC21" s="58">
        <f>Y21-AB21</f>
        <v>4</v>
      </c>
      <c r="AD21" s="59"/>
      <c r="AE21" s="59"/>
      <c r="AF21" s="59"/>
      <c r="AG21" s="59"/>
      <c r="AH21" s="59"/>
      <c r="AI21" s="59"/>
      <c r="AJ21" s="58"/>
      <c r="AK21" s="58"/>
      <c r="AL21" s="58"/>
      <c r="AM21" s="58"/>
      <c r="AN21" s="58"/>
      <c r="AO21" s="58"/>
      <c r="AP21" s="59">
        <v>747</v>
      </c>
      <c r="AQ21" s="59">
        <v>352</v>
      </c>
      <c r="AR21" s="59">
        <v>477</v>
      </c>
      <c r="AS21" s="59">
        <f>AP21-AR21</f>
        <v>270</v>
      </c>
      <c r="AT21" s="59">
        <v>226</v>
      </c>
      <c r="AU21" s="59">
        <f>AQ21-AT21</f>
        <v>126</v>
      </c>
      <c r="AV21" s="58">
        <v>1116</v>
      </c>
      <c r="AW21" s="58">
        <v>143</v>
      </c>
      <c r="AX21" s="58">
        <v>543</v>
      </c>
      <c r="AY21" s="58">
        <f>AV21-AX21</f>
        <v>573</v>
      </c>
      <c r="AZ21" s="58">
        <v>130</v>
      </c>
      <c r="BA21" s="58">
        <f>AW21-AZ21</f>
        <v>13</v>
      </c>
      <c r="BB21" s="59">
        <v>988</v>
      </c>
      <c r="BC21" s="59">
        <v>144</v>
      </c>
      <c r="BD21" s="59">
        <v>474</v>
      </c>
      <c r="BE21" s="59">
        <f>BB21-BD21</f>
        <v>514</v>
      </c>
      <c r="BF21" s="59">
        <v>127</v>
      </c>
      <c r="BG21" s="59">
        <f>BC21-BF21</f>
        <v>17</v>
      </c>
      <c r="BH21" s="58">
        <v>1482</v>
      </c>
      <c r="BI21" s="58">
        <v>180</v>
      </c>
      <c r="BJ21" s="58">
        <v>1022</v>
      </c>
      <c r="BK21" s="58">
        <f>BH21-BJ21</f>
        <v>460</v>
      </c>
      <c r="BL21" s="58">
        <v>176</v>
      </c>
      <c r="BM21" s="58">
        <f>BI21-BL21</f>
        <v>4</v>
      </c>
      <c r="BN21" s="68"/>
      <c r="BO21" s="68"/>
      <c r="BP21" s="68"/>
      <c r="BQ21" s="68"/>
    </row>
    <row r="22" spans="1:69" ht="24" x14ac:dyDescent="0.3">
      <c r="A22" s="61"/>
      <c r="B22" s="61"/>
      <c r="C22" s="67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70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1"/>
      <c r="BO22" s="61"/>
      <c r="BP22" s="61"/>
      <c r="BQ22" s="61"/>
    </row>
    <row r="23" spans="1:69" ht="24" x14ac:dyDescent="0.3">
      <c r="A23" s="336" t="s">
        <v>19</v>
      </c>
      <c r="B23" s="339">
        <v>30</v>
      </c>
      <c r="C23" s="57" t="s">
        <v>6</v>
      </c>
      <c r="D23" s="58">
        <v>2</v>
      </c>
      <c r="E23" s="58" t="s">
        <v>20</v>
      </c>
      <c r="F23" s="59">
        <v>12</v>
      </c>
      <c r="G23" s="59">
        <v>3</v>
      </c>
      <c r="H23" s="58">
        <v>9</v>
      </c>
      <c r="I23" s="58">
        <v>1.8</v>
      </c>
      <c r="J23" s="59">
        <v>65</v>
      </c>
      <c r="K23" s="59">
        <v>3.3</v>
      </c>
      <c r="L23" s="58">
        <v>43</v>
      </c>
      <c r="M23" s="58">
        <v>5</v>
      </c>
      <c r="N23" s="58">
        <v>38</v>
      </c>
      <c r="O23" s="58">
        <f t="shared" si="0"/>
        <v>5</v>
      </c>
      <c r="P23" s="58">
        <v>5</v>
      </c>
      <c r="Q23" s="58">
        <f t="shared" si="1"/>
        <v>0</v>
      </c>
      <c r="R23" s="59" t="s">
        <v>14</v>
      </c>
      <c r="S23" s="59" t="s">
        <v>14</v>
      </c>
      <c r="T23" s="59" t="s">
        <v>14</v>
      </c>
      <c r="U23" s="59"/>
      <c r="V23" s="59" t="s">
        <v>14</v>
      </c>
      <c r="W23" s="59"/>
      <c r="X23" s="58">
        <v>72</v>
      </c>
      <c r="Y23" s="58">
        <v>34</v>
      </c>
      <c r="Z23" s="58">
        <v>72</v>
      </c>
      <c r="AA23" s="58">
        <f t="shared" si="2"/>
        <v>0</v>
      </c>
      <c r="AB23" s="58">
        <v>34</v>
      </c>
      <c r="AC23" s="58">
        <f>Y23-AB23</f>
        <v>0</v>
      </c>
      <c r="AD23" s="59"/>
      <c r="AE23" s="59"/>
      <c r="AF23" s="59"/>
      <c r="AG23" s="59"/>
      <c r="AH23" s="59"/>
      <c r="AI23" s="59"/>
      <c r="AJ23" s="58"/>
      <c r="AK23" s="58"/>
      <c r="AL23" s="58"/>
      <c r="AM23" s="58"/>
      <c r="AN23" s="58"/>
      <c r="AO23" s="58"/>
      <c r="AP23" s="59">
        <v>224</v>
      </c>
      <c r="AQ23" s="59">
        <v>23</v>
      </c>
      <c r="AR23" s="59">
        <v>142</v>
      </c>
      <c r="AS23" s="59">
        <f>AP23-AR23</f>
        <v>82</v>
      </c>
      <c r="AT23" s="59">
        <v>18</v>
      </c>
      <c r="AU23" s="59">
        <f>AQ23-AT23</f>
        <v>5</v>
      </c>
      <c r="AV23" s="58">
        <v>359</v>
      </c>
      <c r="AW23" s="58">
        <v>54</v>
      </c>
      <c r="AX23" s="58">
        <v>244</v>
      </c>
      <c r="AY23" s="58">
        <f>AV23-AX23</f>
        <v>115</v>
      </c>
      <c r="AZ23" s="58">
        <v>51</v>
      </c>
      <c r="BA23" s="58">
        <f>AW23-AZ23</f>
        <v>3</v>
      </c>
      <c r="BB23" s="59">
        <v>702</v>
      </c>
      <c r="BC23" s="59">
        <v>47</v>
      </c>
      <c r="BD23" s="59">
        <v>116</v>
      </c>
      <c r="BE23" s="59">
        <f>BB23-BD23</f>
        <v>586</v>
      </c>
      <c r="BF23" s="59">
        <v>32</v>
      </c>
      <c r="BG23" s="59">
        <f>BC23-BF23</f>
        <v>15</v>
      </c>
      <c r="BH23" s="58">
        <v>1075</v>
      </c>
      <c r="BI23" s="58">
        <v>142</v>
      </c>
      <c r="BJ23" s="58">
        <v>708</v>
      </c>
      <c r="BK23" s="58">
        <f>BH23-BJ23</f>
        <v>367</v>
      </c>
      <c r="BL23" s="58">
        <v>139</v>
      </c>
      <c r="BM23" s="58">
        <f>BI23-BL23</f>
        <v>3</v>
      </c>
      <c r="BN23" s="68"/>
      <c r="BO23" s="68"/>
      <c r="BP23" s="68"/>
      <c r="BQ23" s="68"/>
    </row>
    <row r="24" spans="1:69" ht="24" x14ac:dyDescent="0.3">
      <c r="A24" s="337"/>
      <c r="B24" s="340"/>
      <c r="C24" s="57" t="s">
        <v>7</v>
      </c>
      <c r="D24" s="58">
        <v>559</v>
      </c>
      <c r="E24" s="58">
        <v>89.4</v>
      </c>
      <c r="F24" s="59">
        <v>634</v>
      </c>
      <c r="G24" s="59">
        <v>114.1</v>
      </c>
      <c r="H24" s="58">
        <v>266</v>
      </c>
      <c r="I24" s="58">
        <v>50.5</v>
      </c>
      <c r="J24" s="59">
        <v>206</v>
      </c>
      <c r="K24" s="59">
        <v>35</v>
      </c>
      <c r="L24" s="58">
        <v>292</v>
      </c>
      <c r="M24" s="58">
        <v>47</v>
      </c>
      <c r="N24" s="58">
        <v>263</v>
      </c>
      <c r="O24" s="58">
        <f t="shared" si="0"/>
        <v>29</v>
      </c>
      <c r="P24" s="58">
        <v>46</v>
      </c>
      <c r="Q24" s="58">
        <f t="shared" si="1"/>
        <v>1</v>
      </c>
      <c r="R24" s="59"/>
      <c r="S24" s="59"/>
      <c r="T24" s="59"/>
      <c r="U24" s="59"/>
      <c r="V24" s="59"/>
      <c r="W24" s="59"/>
      <c r="X24" s="58">
        <v>165</v>
      </c>
      <c r="Y24" s="58">
        <v>44</v>
      </c>
      <c r="Z24" s="58">
        <v>106</v>
      </c>
      <c r="AA24" s="58">
        <f t="shared" si="2"/>
        <v>59</v>
      </c>
      <c r="AB24" s="58">
        <v>37</v>
      </c>
      <c r="AC24" s="58">
        <f>Y24-AB24</f>
        <v>7</v>
      </c>
      <c r="AD24" s="59" t="s">
        <v>13</v>
      </c>
      <c r="AE24" s="59" t="s">
        <v>13</v>
      </c>
      <c r="AF24" s="59" t="s">
        <v>13</v>
      </c>
      <c r="AG24" s="59"/>
      <c r="AH24" s="59" t="s">
        <v>13</v>
      </c>
      <c r="AI24" s="59"/>
      <c r="AJ24" s="58" t="s">
        <v>13</v>
      </c>
      <c r="AK24" s="58" t="s">
        <v>13</v>
      </c>
      <c r="AL24" s="58" t="s">
        <v>13</v>
      </c>
      <c r="AM24" s="58"/>
      <c r="AN24" s="58" t="s">
        <v>13</v>
      </c>
      <c r="AO24" s="58"/>
      <c r="AP24" s="59"/>
      <c r="AQ24" s="59"/>
      <c r="AR24" s="59">
        <v>11</v>
      </c>
      <c r="AS24" s="59"/>
      <c r="AT24" s="59">
        <v>2</v>
      </c>
      <c r="AU24" s="59"/>
      <c r="AV24" s="58">
        <v>306</v>
      </c>
      <c r="AW24" s="58">
        <v>17</v>
      </c>
      <c r="AX24" s="58">
        <v>119</v>
      </c>
      <c r="AY24" s="58">
        <f>AV24-AX24</f>
        <v>187</v>
      </c>
      <c r="AZ24" s="58">
        <v>14</v>
      </c>
      <c r="BA24" s="58">
        <f>AW24-AZ24</f>
        <v>3</v>
      </c>
      <c r="BB24" s="59">
        <v>488</v>
      </c>
      <c r="BC24" s="59">
        <v>61</v>
      </c>
      <c r="BD24" s="59">
        <v>442</v>
      </c>
      <c r="BE24" s="59">
        <f>BB24-BD24</f>
        <v>46</v>
      </c>
      <c r="BF24" s="59">
        <v>59</v>
      </c>
      <c r="BG24" s="59">
        <f>BC24-BF24</f>
        <v>2</v>
      </c>
      <c r="BH24" s="58">
        <v>728</v>
      </c>
      <c r="BI24" s="58">
        <v>85</v>
      </c>
      <c r="BJ24" s="58">
        <v>696</v>
      </c>
      <c r="BK24" s="58">
        <f>BH24-BJ24</f>
        <v>32</v>
      </c>
      <c r="BL24" s="58">
        <v>84</v>
      </c>
      <c r="BM24" s="58">
        <f>BI24-BL24</f>
        <v>1</v>
      </c>
      <c r="BN24" s="57"/>
      <c r="BO24" s="57"/>
      <c r="BP24" s="57"/>
      <c r="BQ24" s="57"/>
    </row>
    <row r="25" spans="1:69" ht="24" x14ac:dyDescent="0.3">
      <c r="A25" s="337"/>
      <c r="B25" s="340"/>
      <c r="C25" s="57" t="s">
        <v>8</v>
      </c>
      <c r="D25" s="58">
        <v>0</v>
      </c>
      <c r="E25" s="58">
        <v>0</v>
      </c>
      <c r="F25" s="59">
        <v>0</v>
      </c>
      <c r="G25" s="59">
        <v>0</v>
      </c>
      <c r="H25" s="58">
        <v>0</v>
      </c>
      <c r="I25" s="58">
        <v>0</v>
      </c>
      <c r="J25" s="59">
        <v>0</v>
      </c>
      <c r="K25" s="59">
        <v>0</v>
      </c>
      <c r="L25" s="58">
        <v>38</v>
      </c>
      <c r="M25" s="58">
        <v>21</v>
      </c>
      <c r="N25" s="58">
        <v>38</v>
      </c>
      <c r="O25" s="58">
        <f t="shared" si="0"/>
        <v>0</v>
      </c>
      <c r="P25" s="58">
        <v>21</v>
      </c>
      <c r="Q25" s="58">
        <f t="shared" si="1"/>
        <v>0</v>
      </c>
      <c r="R25" s="59"/>
      <c r="S25" s="59"/>
      <c r="T25" s="59"/>
      <c r="U25" s="59"/>
      <c r="V25" s="59"/>
      <c r="W25" s="59"/>
      <c r="X25" s="58" t="s">
        <v>23</v>
      </c>
      <c r="Y25" s="58" t="s">
        <v>23</v>
      </c>
      <c r="Z25" s="58" t="s">
        <v>23</v>
      </c>
      <c r="AA25" s="58"/>
      <c r="AB25" s="58" t="s">
        <v>23</v>
      </c>
      <c r="AC25" s="58"/>
      <c r="AD25" s="59"/>
      <c r="AE25" s="59"/>
      <c r="AF25" s="59"/>
      <c r="AG25" s="59"/>
      <c r="AH25" s="59"/>
      <c r="AI25" s="59"/>
      <c r="AJ25" s="58"/>
      <c r="AK25" s="58"/>
      <c r="AL25" s="58"/>
      <c r="AM25" s="58"/>
      <c r="AN25" s="58"/>
      <c r="AO25" s="58"/>
      <c r="AP25" s="59"/>
      <c r="AQ25" s="59"/>
      <c r="AR25" s="59"/>
      <c r="AS25" s="59"/>
      <c r="AT25" s="59"/>
      <c r="AU25" s="59"/>
      <c r="AV25" s="58"/>
      <c r="AW25" s="58"/>
      <c r="AX25" s="58"/>
      <c r="AY25" s="58"/>
      <c r="AZ25" s="58"/>
      <c r="BA25" s="58"/>
      <c r="BB25" s="59"/>
      <c r="BC25" s="59"/>
      <c r="BD25" s="59"/>
      <c r="BE25" s="59"/>
      <c r="BF25" s="59"/>
      <c r="BG25" s="59"/>
      <c r="BH25" s="58"/>
      <c r="BI25" s="58"/>
      <c r="BJ25" s="58"/>
      <c r="BK25" s="58"/>
      <c r="BL25" s="58"/>
      <c r="BM25" s="58"/>
      <c r="BN25" s="57"/>
      <c r="BO25" s="57"/>
      <c r="BP25" s="57"/>
      <c r="BQ25" s="57"/>
    </row>
    <row r="26" spans="1:69" ht="48" x14ac:dyDescent="0.3">
      <c r="A26" s="338"/>
      <c r="B26" s="341"/>
      <c r="C26" s="57" t="s">
        <v>9</v>
      </c>
      <c r="D26" s="58">
        <v>561</v>
      </c>
      <c r="E26" s="58">
        <v>89.4</v>
      </c>
      <c r="F26" s="59">
        <v>646</v>
      </c>
      <c r="G26" s="59">
        <v>117.1</v>
      </c>
      <c r="H26" s="58">
        <v>275</v>
      </c>
      <c r="I26" s="58">
        <v>52.3</v>
      </c>
      <c r="J26" s="59">
        <v>271</v>
      </c>
      <c r="K26" s="59">
        <v>38.299999999999997</v>
      </c>
      <c r="L26" s="58">
        <v>373</v>
      </c>
      <c r="M26" s="58">
        <v>73</v>
      </c>
      <c r="N26" s="58">
        <v>339</v>
      </c>
      <c r="O26" s="58">
        <f t="shared" si="0"/>
        <v>34</v>
      </c>
      <c r="P26" s="58">
        <v>72</v>
      </c>
      <c r="Q26" s="58">
        <f t="shared" si="1"/>
        <v>1</v>
      </c>
      <c r="R26" s="59"/>
      <c r="S26" s="59"/>
      <c r="T26" s="59"/>
      <c r="U26" s="59"/>
      <c r="V26" s="59"/>
      <c r="W26" s="59"/>
      <c r="X26" s="58">
        <v>237</v>
      </c>
      <c r="Y26" s="58">
        <v>78</v>
      </c>
      <c r="Z26" s="58">
        <v>178</v>
      </c>
      <c r="AA26" s="58">
        <f t="shared" si="2"/>
        <v>59</v>
      </c>
      <c r="AB26" s="58">
        <v>71</v>
      </c>
      <c r="AC26" s="58">
        <f>Y26-AB26</f>
        <v>7</v>
      </c>
      <c r="AD26" s="59"/>
      <c r="AE26" s="59"/>
      <c r="AF26" s="59"/>
      <c r="AG26" s="59"/>
      <c r="AH26" s="59"/>
      <c r="AI26" s="59"/>
      <c r="AJ26" s="58"/>
      <c r="AK26" s="58"/>
      <c r="AL26" s="58"/>
      <c r="AM26" s="58"/>
      <c r="AN26" s="58"/>
      <c r="AO26" s="58"/>
      <c r="AP26" s="59">
        <v>224</v>
      </c>
      <c r="AQ26" s="59">
        <v>23</v>
      </c>
      <c r="AR26" s="59">
        <v>153</v>
      </c>
      <c r="AS26" s="59">
        <f>AP26-AR26</f>
        <v>71</v>
      </c>
      <c r="AT26" s="59">
        <v>20</v>
      </c>
      <c r="AU26" s="59">
        <f>AQ26-AT26</f>
        <v>3</v>
      </c>
      <c r="AV26" s="58">
        <v>665</v>
      </c>
      <c r="AW26" s="58">
        <v>71</v>
      </c>
      <c r="AX26" s="58">
        <v>363</v>
      </c>
      <c r="AY26" s="58">
        <f>AV26-AX26</f>
        <v>302</v>
      </c>
      <c r="AZ26" s="58">
        <v>65</v>
      </c>
      <c r="BA26" s="58">
        <f>AW26-AZ26</f>
        <v>6</v>
      </c>
      <c r="BB26" s="59">
        <v>1190</v>
      </c>
      <c r="BC26" s="59">
        <v>108</v>
      </c>
      <c r="BD26" s="59">
        <v>558</v>
      </c>
      <c r="BE26" s="59">
        <f>BB26-BD26</f>
        <v>632</v>
      </c>
      <c r="BF26" s="59">
        <v>91</v>
      </c>
      <c r="BG26" s="59">
        <f>BC26-BF26</f>
        <v>17</v>
      </c>
      <c r="BH26" s="58">
        <v>1803</v>
      </c>
      <c r="BI26" s="58">
        <v>227</v>
      </c>
      <c r="BJ26" s="58">
        <v>1404</v>
      </c>
      <c r="BK26" s="58">
        <f>BH26-BJ26</f>
        <v>399</v>
      </c>
      <c r="BL26" s="58">
        <v>223</v>
      </c>
      <c r="BM26" s="58">
        <f>BI26-BL26</f>
        <v>4</v>
      </c>
      <c r="BN26" s="57"/>
      <c r="BO26" s="57"/>
      <c r="BP26" s="57"/>
      <c r="BQ26" s="57"/>
    </row>
    <row r="27" spans="1:69" ht="24" x14ac:dyDescent="0.3">
      <c r="A27" s="69"/>
      <c r="B27" s="69"/>
      <c r="C27" s="69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1"/>
      <c r="BO27" s="61"/>
      <c r="BP27" s="61"/>
      <c r="BQ27" s="61"/>
    </row>
    <row r="28" spans="1:69" ht="24" x14ac:dyDescent="0.3">
      <c r="A28" s="342" t="s">
        <v>40</v>
      </c>
      <c r="B28" s="342">
        <v>33</v>
      </c>
      <c r="C28" s="57" t="s">
        <v>6</v>
      </c>
      <c r="D28" s="58"/>
      <c r="E28" s="58"/>
      <c r="F28" s="59"/>
      <c r="G28" s="59"/>
      <c r="H28" s="58"/>
      <c r="I28" s="58"/>
      <c r="J28" s="59"/>
      <c r="K28" s="59"/>
      <c r="L28" s="58"/>
      <c r="M28" s="58"/>
      <c r="N28" s="58"/>
      <c r="O28" s="58"/>
      <c r="P28" s="58"/>
      <c r="Q28" s="58"/>
      <c r="R28" s="59"/>
      <c r="S28" s="59"/>
      <c r="T28" s="59"/>
      <c r="U28" s="59"/>
      <c r="V28" s="59"/>
      <c r="W28" s="59"/>
      <c r="X28" s="58"/>
      <c r="Y28" s="58"/>
      <c r="Z28" s="58"/>
      <c r="AA28" s="58"/>
      <c r="AB28" s="58"/>
      <c r="AC28" s="58"/>
      <c r="AD28" s="59"/>
      <c r="AE28" s="59"/>
      <c r="AF28" s="59"/>
      <c r="AG28" s="59"/>
      <c r="AH28" s="59"/>
      <c r="AI28" s="59"/>
      <c r="AJ28" s="58"/>
      <c r="AK28" s="58"/>
      <c r="AL28" s="58"/>
      <c r="AM28" s="58"/>
      <c r="AN28" s="58"/>
      <c r="AO28" s="58"/>
      <c r="AP28" s="59"/>
      <c r="AQ28" s="59"/>
      <c r="AR28" s="59"/>
      <c r="AS28" s="59"/>
      <c r="AT28" s="59"/>
      <c r="AU28" s="59"/>
      <c r="AV28" s="58"/>
      <c r="AW28" s="58"/>
      <c r="AX28" s="58"/>
      <c r="AY28" s="58"/>
      <c r="AZ28" s="58"/>
      <c r="BA28" s="58"/>
      <c r="BB28" s="59"/>
      <c r="BC28" s="59"/>
      <c r="BD28" s="59"/>
      <c r="BE28" s="59"/>
      <c r="BF28" s="59"/>
      <c r="BG28" s="59"/>
      <c r="BH28" s="58">
        <v>886</v>
      </c>
      <c r="BI28" s="58">
        <v>101</v>
      </c>
      <c r="BJ28" s="58">
        <v>551</v>
      </c>
      <c r="BK28" s="58">
        <f>BH28-BJ28</f>
        <v>335</v>
      </c>
      <c r="BL28" s="58">
        <v>94</v>
      </c>
      <c r="BM28" s="58">
        <f>BI28-BL28</f>
        <v>7</v>
      </c>
      <c r="BN28" s="57"/>
      <c r="BO28" s="57"/>
      <c r="BP28" s="57"/>
      <c r="BQ28" s="57"/>
    </row>
    <row r="29" spans="1:69" ht="24" x14ac:dyDescent="0.3">
      <c r="A29" s="343"/>
      <c r="B29" s="343"/>
      <c r="C29" s="57" t="s">
        <v>7</v>
      </c>
      <c r="D29" s="58"/>
      <c r="E29" s="58"/>
      <c r="F29" s="59"/>
      <c r="G29" s="59"/>
      <c r="H29" s="58"/>
      <c r="I29" s="58"/>
      <c r="J29" s="59"/>
      <c r="K29" s="59"/>
      <c r="L29" s="58"/>
      <c r="M29" s="58"/>
      <c r="N29" s="58"/>
      <c r="O29" s="58"/>
      <c r="P29" s="58"/>
      <c r="Q29" s="58"/>
      <c r="R29" s="59"/>
      <c r="S29" s="59"/>
      <c r="T29" s="59"/>
      <c r="U29" s="59"/>
      <c r="V29" s="59"/>
      <c r="W29" s="59"/>
      <c r="X29" s="58"/>
      <c r="Y29" s="58"/>
      <c r="Z29" s="58"/>
      <c r="AA29" s="58"/>
      <c r="AB29" s="58"/>
      <c r="AC29" s="58"/>
      <c r="AD29" s="59"/>
      <c r="AE29" s="59"/>
      <c r="AF29" s="59"/>
      <c r="AG29" s="59"/>
      <c r="AH29" s="59"/>
      <c r="AI29" s="59"/>
      <c r="AJ29" s="58"/>
      <c r="AK29" s="58"/>
      <c r="AL29" s="58"/>
      <c r="AM29" s="58"/>
      <c r="AN29" s="58"/>
      <c r="AO29" s="58"/>
      <c r="AP29" s="59"/>
      <c r="AQ29" s="59"/>
      <c r="AR29" s="59"/>
      <c r="AS29" s="59"/>
      <c r="AT29" s="59"/>
      <c r="AU29" s="59"/>
      <c r="AV29" s="58"/>
      <c r="AW29" s="58"/>
      <c r="AX29" s="58"/>
      <c r="AY29" s="58"/>
      <c r="AZ29" s="58"/>
      <c r="BA29" s="58"/>
      <c r="BB29" s="59"/>
      <c r="BC29" s="59"/>
      <c r="BD29" s="59"/>
      <c r="BE29" s="59"/>
      <c r="BF29" s="59"/>
      <c r="BG29" s="59"/>
      <c r="BH29" s="58">
        <v>18</v>
      </c>
      <c r="BI29" s="58">
        <v>6</v>
      </c>
      <c r="BJ29" s="58">
        <v>18</v>
      </c>
      <c r="BK29" s="58">
        <f>BH29-BJ29</f>
        <v>0</v>
      </c>
      <c r="BL29" s="58">
        <v>6</v>
      </c>
      <c r="BM29" s="58">
        <f>BI29-BL29</f>
        <v>0</v>
      </c>
      <c r="BN29" s="57"/>
      <c r="BO29" s="57"/>
      <c r="BP29" s="57"/>
      <c r="BQ29" s="57"/>
    </row>
    <row r="30" spans="1:69" ht="24" x14ac:dyDescent="0.3">
      <c r="A30" s="343"/>
      <c r="B30" s="343"/>
      <c r="C30" s="57" t="s">
        <v>8</v>
      </c>
      <c r="D30" s="58"/>
      <c r="E30" s="58"/>
      <c r="F30" s="59"/>
      <c r="G30" s="59"/>
      <c r="H30" s="58"/>
      <c r="I30" s="58"/>
      <c r="J30" s="59"/>
      <c r="K30" s="59"/>
      <c r="L30" s="58"/>
      <c r="M30" s="58"/>
      <c r="N30" s="58"/>
      <c r="O30" s="58"/>
      <c r="P30" s="58"/>
      <c r="Q30" s="58"/>
      <c r="R30" s="59"/>
      <c r="S30" s="59"/>
      <c r="T30" s="59"/>
      <c r="U30" s="59"/>
      <c r="V30" s="59"/>
      <c r="W30" s="59"/>
      <c r="X30" s="58"/>
      <c r="Y30" s="58"/>
      <c r="Z30" s="58"/>
      <c r="AA30" s="58"/>
      <c r="AB30" s="58"/>
      <c r="AC30" s="58"/>
      <c r="AD30" s="59"/>
      <c r="AE30" s="59"/>
      <c r="AF30" s="59"/>
      <c r="AG30" s="59"/>
      <c r="AH30" s="59"/>
      <c r="AI30" s="59"/>
      <c r="AJ30" s="58"/>
      <c r="AK30" s="58"/>
      <c r="AL30" s="58"/>
      <c r="AM30" s="58"/>
      <c r="AN30" s="58"/>
      <c r="AO30" s="58"/>
      <c r="AP30" s="59"/>
      <c r="AQ30" s="59"/>
      <c r="AR30" s="59"/>
      <c r="AS30" s="59"/>
      <c r="AT30" s="59"/>
      <c r="AU30" s="59"/>
      <c r="AV30" s="58"/>
      <c r="AW30" s="58"/>
      <c r="AX30" s="58"/>
      <c r="AY30" s="58"/>
      <c r="AZ30" s="58"/>
      <c r="BA30" s="58"/>
      <c r="BB30" s="59"/>
      <c r="BC30" s="59"/>
      <c r="BD30" s="59"/>
      <c r="BE30" s="59"/>
      <c r="BF30" s="59"/>
      <c r="BG30" s="59"/>
      <c r="BH30" s="58"/>
      <c r="BI30" s="58"/>
      <c r="BJ30" s="58"/>
      <c r="BK30" s="58"/>
      <c r="BL30" s="58"/>
      <c r="BM30" s="58"/>
      <c r="BN30" s="57"/>
      <c r="BO30" s="57"/>
      <c r="BP30" s="57"/>
      <c r="BQ30" s="57"/>
    </row>
    <row r="31" spans="1:69" ht="27" customHeight="1" x14ac:dyDescent="0.3">
      <c r="A31" s="344"/>
      <c r="B31" s="344"/>
      <c r="C31" s="57" t="s">
        <v>9</v>
      </c>
      <c r="D31" s="58"/>
      <c r="E31" s="58"/>
      <c r="F31" s="59"/>
      <c r="G31" s="59"/>
      <c r="H31" s="58"/>
      <c r="I31" s="58"/>
      <c r="J31" s="59"/>
      <c r="K31" s="59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8"/>
      <c r="Y31" s="58"/>
      <c r="Z31" s="58"/>
      <c r="AA31" s="58"/>
      <c r="AB31" s="58"/>
      <c r="AC31" s="58"/>
      <c r="AD31" s="59"/>
      <c r="AE31" s="59"/>
      <c r="AF31" s="59"/>
      <c r="AG31" s="59"/>
      <c r="AH31" s="59"/>
      <c r="AI31" s="59"/>
      <c r="AJ31" s="58"/>
      <c r="AK31" s="58"/>
      <c r="AL31" s="58"/>
      <c r="AM31" s="58"/>
      <c r="AN31" s="58"/>
      <c r="AO31" s="58"/>
      <c r="AP31" s="59"/>
      <c r="AQ31" s="59"/>
      <c r="AR31" s="59"/>
      <c r="AS31" s="59"/>
      <c r="AT31" s="59"/>
      <c r="AU31" s="59"/>
      <c r="AV31" s="58"/>
      <c r="AW31" s="58"/>
      <c r="AX31" s="58"/>
      <c r="AY31" s="58"/>
      <c r="AZ31" s="58"/>
      <c r="BA31" s="58"/>
      <c r="BB31" s="59"/>
      <c r="BC31" s="59"/>
      <c r="BD31" s="59"/>
      <c r="BE31" s="59"/>
      <c r="BF31" s="59"/>
      <c r="BG31" s="59"/>
      <c r="BH31" s="58">
        <v>904</v>
      </c>
      <c r="BI31" s="58">
        <v>107</v>
      </c>
      <c r="BJ31" s="58">
        <v>569</v>
      </c>
      <c r="BK31" s="58">
        <f>BH31-BJ31</f>
        <v>335</v>
      </c>
      <c r="BL31" s="58">
        <v>100</v>
      </c>
      <c r="BM31" s="58">
        <f>BI31-BL31</f>
        <v>7</v>
      </c>
      <c r="BN31" s="57"/>
      <c r="BO31" s="57"/>
      <c r="BP31" s="57"/>
      <c r="BQ31" s="57"/>
    </row>
    <row r="32" spans="1:69" ht="24" x14ac:dyDescent="0.3">
      <c r="A32" s="69"/>
      <c r="B32" s="69"/>
      <c r="C32" s="6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1"/>
      <c r="BO32" s="61"/>
      <c r="BP32" s="61"/>
      <c r="BQ32" s="61"/>
    </row>
    <row r="33" spans="1:69" ht="24" x14ac:dyDescent="0.3">
      <c r="A33" s="335" t="s">
        <v>41</v>
      </c>
      <c r="B33" s="335">
        <v>34</v>
      </c>
      <c r="C33" s="57" t="s">
        <v>6</v>
      </c>
      <c r="D33" s="58"/>
      <c r="E33" s="58"/>
      <c r="F33" s="59"/>
      <c r="G33" s="59"/>
      <c r="H33" s="58"/>
      <c r="I33" s="58"/>
      <c r="J33" s="59"/>
      <c r="K33" s="59"/>
      <c r="L33" s="58"/>
      <c r="M33" s="58"/>
      <c r="N33" s="58"/>
      <c r="O33" s="58"/>
      <c r="P33" s="58"/>
      <c r="Q33" s="58"/>
      <c r="R33" s="59"/>
      <c r="S33" s="59"/>
      <c r="T33" s="59"/>
      <c r="U33" s="59"/>
      <c r="V33" s="59"/>
      <c r="W33" s="59"/>
      <c r="X33" s="58"/>
      <c r="Y33" s="58"/>
      <c r="Z33" s="58"/>
      <c r="AA33" s="58"/>
      <c r="AB33" s="58"/>
      <c r="AC33" s="58"/>
      <c r="AD33" s="59"/>
      <c r="AE33" s="59"/>
      <c r="AF33" s="59"/>
      <c r="AG33" s="59"/>
      <c r="AH33" s="59"/>
      <c r="AI33" s="59"/>
      <c r="AJ33" s="58"/>
      <c r="AK33" s="58"/>
      <c r="AL33" s="58"/>
      <c r="AM33" s="58"/>
      <c r="AN33" s="58"/>
      <c r="AO33" s="58"/>
      <c r="AP33" s="59"/>
      <c r="AQ33" s="59"/>
      <c r="AR33" s="59"/>
      <c r="AS33" s="59"/>
      <c r="AT33" s="59"/>
      <c r="AU33" s="59"/>
      <c r="AV33" s="58"/>
      <c r="AW33" s="58"/>
      <c r="AX33" s="58"/>
      <c r="AY33" s="58"/>
      <c r="AZ33" s="58"/>
      <c r="BA33" s="58"/>
      <c r="BB33" s="59"/>
      <c r="BC33" s="59"/>
      <c r="BD33" s="59"/>
      <c r="BE33" s="59"/>
      <c r="BF33" s="59"/>
      <c r="BG33" s="59"/>
      <c r="BH33" s="58">
        <v>855</v>
      </c>
      <c r="BI33" s="58">
        <v>177</v>
      </c>
      <c r="BJ33" s="58">
        <v>571</v>
      </c>
      <c r="BK33" s="58">
        <f>BH33-BJ33</f>
        <v>284</v>
      </c>
      <c r="BL33" s="58">
        <v>171</v>
      </c>
      <c r="BM33" s="58">
        <f>BI33-BL33</f>
        <v>6</v>
      </c>
      <c r="BN33" s="57"/>
      <c r="BO33" s="57"/>
      <c r="BP33" s="57"/>
      <c r="BQ33" s="57"/>
    </row>
    <row r="34" spans="1:69" ht="24" x14ac:dyDescent="0.3">
      <c r="A34" s="335"/>
      <c r="B34" s="335"/>
      <c r="C34" s="57" t="s">
        <v>7</v>
      </c>
      <c r="D34" s="58"/>
      <c r="E34" s="58"/>
      <c r="F34" s="59"/>
      <c r="G34" s="59"/>
      <c r="H34" s="58"/>
      <c r="I34" s="58"/>
      <c r="J34" s="59"/>
      <c r="K34" s="59"/>
      <c r="L34" s="58"/>
      <c r="M34" s="58"/>
      <c r="N34" s="58"/>
      <c r="O34" s="58"/>
      <c r="P34" s="58"/>
      <c r="Q34" s="58"/>
      <c r="R34" s="59"/>
      <c r="S34" s="59"/>
      <c r="T34" s="59"/>
      <c r="U34" s="59"/>
      <c r="V34" s="59"/>
      <c r="W34" s="59"/>
      <c r="X34" s="58"/>
      <c r="Y34" s="58"/>
      <c r="Z34" s="58"/>
      <c r="AA34" s="58"/>
      <c r="AB34" s="58"/>
      <c r="AC34" s="58"/>
      <c r="AD34" s="59"/>
      <c r="AE34" s="59"/>
      <c r="AF34" s="59"/>
      <c r="AG34" s="59"/>
      <c r="AH34" s="59"/>
      <c r="AI34" s="59"/>
      <c r="AJ34" s="58"/>
      <c r="AK34" s="58"/>
      <c r="AL34" s="58"/>
      <c r="AM34" s="58"/>
      <c r="AN34" s="58"/>
      <c r="AO34" s="58"/>
      <c r="AP34" s="59"/>
      <c r="AQ34" s="59"/>
      <c r="AR34" s="59"/>
      <c r="AS34" s="59"/>
      <c r="AT34" s="59"/>
      <c r="AU34" s="59"/>
      <c r="AV34" s="58"/>
      <c r="AW34" s="58"/>
      <c r="AX34" s="58"/>
      <c r="AY34" s="58"/>
      <c r="AZ34" s="58"/>
      <c r="BA34" s="58"/>
      <c r="BB34" s="59"/>
      <c r="BC34" s="59"/>
      <c r="BD34" s="59"/>
      <c r="BE34" s="59"/>
      <c r="BF34" s="59"/>
      <c r="BG34" s="59"/>
      <c r="BH34" s="58">
        <v>137</v>
      </c>
      <c r="BI34" s="58">
        <v>66</v>
      </c>
      <c r="BJ34" s="58">
        <v>115</v>
      </c>
      <c r="BK34" s="58">
        <f>BH34-BJ34</f>
        <v>22</v>
      </c>
      <c r="BL34" s="58">
        <v>65</v>
      </c>
      <c r="BM34" s="58">
        <f>BI34-BL34</f>
        <v>1</v>
      </c>
      <c r="BN34" s="57"/>
      <c r="BO34" s="57"/>
      <c r="BP34" s="57"/>
      <c r="BQ34" s="57"/>
    </row>
    <row r="35" spans="1:69" ht="24" x14ac:dyDescent="0.3">
      <c r="A35" s="335"/>
      <c r="B35" s="335"/>
      <c r="C35" s="57" t="s">
        <v>8</v>
      </c>
      <c r="D35" s="58"/>
      <c r="E35" s="58"/>
      <c r="F35" s="59"/>
      <c r="G35" s="59"/>
      <c r="H35" s="58"/>
      <c r="I35" s="58"/>
      <c r="J35" s="59"/>
      <c r="K35" s="59"/>
      <c r="L35" s="58"/>
      <c r="M35" s="58"/>
      <c r="N35" s="58"/>
      <c r="O35" s="58"/>
      <c r="P35" s="58"/>
      <c r="Q35" s="58"/>
      <c r="R35" s="59"/>
      <c r="S35" s="59"/>
      <c r="T35" s="59"/>
      <c r="U35" s="59"/>
      <c r="V35" s="59"/>
      <c r="W35" s="59"/>
      <c r="X35" s="58"/>
      <c r="Y35" s="58"/>
      <c r="Z35" s="58"/>
      <c r="AA35" s="58"/>
      <c r="AB35" s="58"/>
      <c r="AC35" s="58"/>
      <c r="AD35" s="59"/>
      <c r="AE35" s="59"/>
      <c r="AF35" s="59"/>
      <c r="AG35" s="59"/>
      <c r="AH35" s="59"/>
      <c r="AI35" s="59"/>
      <c r="AJ35" s="58"/>
      <c r="AK35" s="58"/>
      <c r="AL35" s="58"/>
      <c r="AM35" s="58"/>
      <c r="AN35" s="58"/>
      <c r="AO35" s="58"/>
      <c r="AP35" s="59"/>
      <c r="AQ35" s="59"/>
      <c r="AR35" s="59"/>
      <c r="AS35" s="59"/>
      <c r="AT35" s="59"/>
      <c r="AU35" s="59"/>
      <c r="AV35" s="58"/>
      <c r="AW35" s="58"/>
      <c r="AX35" s="58"/>
      <c r="AY35" s="58"/>
      <c r="AZ35" s="58"/>
      <c r="BA35" s="58"/>
      <c r="BB35" s="59"/>
      <c r="BC35" s="59"/>
      <c r="BD35" s="59"/>
      <c r="BE35" s="59"/>
      <c r="BF35" s="59"/>
      <c r="BG35" s="59"/>
      <c r="BH35" s="58"/>
      <c r="BI35" s="58"/>
      <c r="BJ35" s="58"/>
      <c r="BK35" s="58"/>
      <c r="BL35" s="58"/>
      <c r="BM35" s="58"/>
      <c r="BN35" s="57"/>
      <c r="BO35" s="57"/>
      <c r="BP35" s="57"/>
      <c r="BQ35" s="57"/>
    </row>
    <row r="36" spans="1:69" ht="19.5" customHeight="1" x14ac:dyDescent="0.3">
      <c r="A36" s="335"/>
      <c r="B36" s="335"/>
      <c r="C36" s="57" t="s">
        <v>9</v>
      </c>
      <c r="D36" s="58"/>
      <c r="E36" s="58"/>
      <c r="F36" s="59"/>
      <c r="G36" s="59"/>
      <c r="H36" s="58"/>
      <c r="I36" s="58"/>
      <c r="J36" s="59"/>
      <c r="K36" s="59"/>
      <c r="L36" s="58"/>
      <c r="M36" s="58"/>
      <c r="N36" s="58"/>
      <c r="O36" s="58"/>
      <c r="P36" s="58"/>
      <c r="Q36" s="58"/>
      <c r="R36" s="59"/>
      <c r="S36" s="59"/>
      <c r="T36" s="59"/>
      <c r="U36" s="59"/>
      <c r="V36" s="59"/>
      <c r="W36" s="59"/>
      <c r="X36" s="58"/>
      <c r="Y36" s="58"/>
      <c r="Z36" s="58"/>
      <c r="AA36" s="58"/>
      <c r="AB36" s="58"/>
      <c r="AC36" s="58"/>
      <c r="AD36" s="59"/>
      <c r="AE36" s="59"/>
      <c r="AF36" s="59"/>
      <c r="AG36" s="59"/>
      <c r="AH36" s="59"/>
      <c r="AI36" s="59"/>
      <c r="AJ36" s="58"/>
      <c r="AK36" s="58"/>
      <c r="AL36" s="58"/>
      <c r="AM36" s="58"/>
      <c r="AN36" s="58"/>
      <c r="AO36" s="58"/>
      <c r="AP36" s="59"/>
      <c r="AQ36" s="59"/>
      <c r="AR36" s="59"/>
      <c r="AS36" s="59"/>
      <c r="AT36" s="59"/>
      <c r="AU36" s="59"/>
      <c r="AV36" s="58"/>
      <c r="AW36" s="58"/>
      <c r="AX36" s="58"/>
      <c r="AY36" s="58"/>
      <c r="AZ36" s="58"/>
      <c r="BA36" s="58"/>
      <c r="BB36" s="59"/>
      <c r="BC36" s="59"/>
      <c r="BD36" s="59"/>
      <c r="BE36" s="59"/>
      <c r="BF36" s="59"/>
      <c r="BG36" s="59"/>
      <c r="BH36" s="58">
        <v>992</v>
      </c>
      <c r="BI36" s="58">
        <v>243</v>
      </c>
      <c r="BJ36" s="58">
        <v>686</v>
      </c>
      <c r="BK36" s="58">
        <f>BH36-BJ36</f>
        <v>306</v>
      </c>
      <c r="BL36" s="58">
        <v>236</v>
      </c>
      <c r="BM36" s="58">
        <f>BI36-BL36</f>
        <v>7</v>
      </c>
      <c r="BN36" s="57"/>
      <c r="BO36" s="57"/>
      <c r="BP36" s="57"/>
      <c r="BQ36" s="57"/>
    </row>
  </sheetData>
  <mergeCells count="31">
    <mergeCell ref="A1:A2"/>
    <mergeCell ref="B1:B2"/>
    <mergeCell ref="C1:C2"/>
    <mergeCell ref="D1:E1"/>
    <mergeCell ref="AJ1:AN1"/>
    <mergeCell ref="F1:G1"/>
    <mergeCell ref="H1:I1"/>
    <mergeCell ref="J1:K1"/>
    <mergeCell ref="L1:P1"/>
    <mergeCell ref="A13:A16"/>
    <mergeCell ref="B13:B16"/>
    <mergeCell ref="A18:A21"/>
    <mergeCell ref="B18:B21"/>
    <mergeCell ref="BN1:BQ1"/>
    <mergeCell ref="A3:A6"/>
    <mergeCell ref="B3:B6"/>
    <mergeCell ref="A8:A11"/>
    <mergeCell ref="B8:B11"/>
    <mergeCell ref="AP1:AT1"/>
    <mergeCell ref="AV1:AZ1"/>
    <mergeCell ref="BB1:BF1"/>
    <mergeCell ref="BH1:BL1"/>
    <mergeCell ref="R1:V1"/>
    <mergeCell ref="X1:AB1"/>
    <mergeCell ref="AD1:AH1"/>
    <mergeCell ref="A33:A36"/>
    <mergeCell ref="B33:B36"/>
    <mergeCell ref="A23:A26"/>
    <mergeCell ref="B23:B26"/>
    <mergeCell ref="A28:A31"/>
    <mergeCell ref="B28:B31"/>
  </mergeCells>
  <phoneticPr fontId="2" type="noConversion"/>
  <pageMargins left="0.75" right="0.75" top="0.75" bottom="0.25" header="0.25" footer="0.25"/>
  <pageSetup scale="79" orientation="landscape" horizontalDpi="4294967293" r:id="rId1"/>
  <headerFooter alignWithMargins="0">
    <oddHeader>&amp;F</oddHeader>
  </headerFooter>
  <colBreaks count="5" manualBreakCount="5">
    <brk id="11" max="1048575" man="1"/>
    <brk id="23" max="1048575" man="1"/>
    <brk id="35" max="1048575" man="1"/>
    <brk id="47" max="1048575" man="1"/>
    <brk id="5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view="pageBreakPreview" zoomScaleNormal="100" workbookViewId="0">
      <selection activeCell="D39" sqref="D39"/>
    </sheetView>
  </sheetViews>
  <sheetFormatPr defaultColWidth="9.08984375" defaultRowHeight="11.5" x14ac:dyDescent="0.25"/>
  <cols>
    <col min="1" max="1" width="18.453125" style="84" customWidth="1"/>
    <col min="2" max="2" width="12" style="84" customWidth="1"/>
    <col min="3" max="5" width="9.08984375" style="84"/>
    <col min="6" max="6" width="11.90625" style="84" customWidth="1"/>
    <col min="7" max="7" width="12.453125" style="84" customWidth="1"/>
    <col min="8" max="16384" width="9.08984375" style="84"/>
  </cols>
  <sheetData>
    <row r="1" spans="1:7" x14ac:dyDescent="0.25">
      <c r="A1" s="357" t="s">
        <v>54</v>
      </c>
      <c r="B1" s="357" t="s">
        <v>0</v>
      </c>
      <c r="C1" s="357" t="s">
        <v>1</v>
      </c>
      <c r="D1" s="359">
        <v>2005</v>
      </c>
      <c r="E1" s="359"/>
      <c r="F1" s="359"/>
      <c r="G1" s="359"/>
    </row>
    <row r="2" spans="1:7" x14ac:dyDescent="0.25">
      <c r="A2" s="358"/>
      <c r="B2" s="358"/>
      <c r="C2" s="358"/>
      <c r="D2" s="93" t="s">
        <v>2</v>
      </c>
      <c r="E2" s="93" t="s">
        <v>3</v>
      </c>
      <c r="F2" s="93" t="s">
        <v>4</v>
      </c>
      <c r="G2" s="93" t="s">
        <v>39</v>
      </c>
    </row>
    <row r="3" spans="1:7" x14ac:dyDescent="0.25">
      <c r="A3" s="351" t="s">
        <v>5</v>
      </c>
      <c r="B3" s="354">
        <v>32</v>
      </c>
      <c r="C3" s="91" t="s">
        <v>6</v>
      </c>
      <c r="D3" s="85">
        <v>562</v>
      </c>
      <c r="E3" s="85">
        <v>83</v>
      </c>
      <c r="F3" s="85">
        <v>353</v>
      </c>
      <c r="G3" s="85">
        <v>79</v>
      </c>
    </row>
    <row r="4" spans="1:7" x14ac:dyDescent="0.25">
      <c r="A4" s="352"/>
      <c r="B4" s="355"/>
      <c r="C4" s="91" t="s">
        <v>7</v>
      </c>
      <c r="D4" s="85">
        <v>337</v>
      </c>
      <c r="E4" s="85">
        <v>32</v>
      </c>
      <c r="F4" s="85">
        <v>120</v>
      </c>
      <c r="G4" s="85">
        <v>30</v>
      </c>
    </row>
    <row r="5" spans="1:7" ht="15" customHeight="1" x14ac:dyDescent="0.25">
      <c r="A5" s="353"/>
      <c r="B5" s="356"/>
      <c r="C5" s="91" t="s">
        <v>72</v>
      </c>
      <c r="D5" s="85">
        <v>899</v>
      </c>
      <c r="E5" s="85">
        <v>115</v>
      </c>
      <c r="F5" s="85">
        <v>473</v>
      </c>
      <c r="G5" s="85">
        <v>109</v>
      </c>
    </row>
    <row r="6" spans="1:7" ht="6.75" customHeight="1" x14ac:dyDescent="0.25">
      <c r="A6" s="86"/>
      <c r="B6" s="89"/>
      <c r="C6" s="90"/>
      <c r="D6" s="87"/>
      <c r="E6" s="87"/>
      <c r="F6" s="87"/>
      <c r="G6" s="88"/>
    </row>
    <row r="7" spans="1:7" x14ac:dyDescent="0.25">
      <c r="A7" s="351" t="s">
        <v>37</v>
      </c>
      <c r="B7" s="354">
        <v>31</v>
      </c>
      <c r="C7" s="91" t="s">
        <v>6</v>
      </c>
      <c r="D7" s="85">
        <v>538</v>
      </c>
      <c r="E7" s="85">
        <v>38</v>
      </c>
      <c r="F7" s="85">
        <v>202</v>
      </c>
      <c r="G7" s="85">
        <v>37</v>
      </c>
    </row>
    <row r="8" spans="1:7" x14ac:dyDescent="0.25">
      <c r="A8" s="352"/>
      <c r="B8" s="355"/>
      <c r="C8" s="91" t="s">
        <v>7</v>
      </c>
      <c r="D8" s="85">
        <v>95</v>
      </c>
      <c r="E8" s="85">
        <v>6</v>
      </c>
      <c r="F8" s="85">
        <v>86</v>
      </c>
      <c r="G8" s="85">
        <v>6</v>
      </c>
    </row>
    <row r="9" spans="1:7" ht="15.75" customHeight="1" x14ac:dyDescent="0.25">
      <c r="A9" s="353"/>
      <c r="B9" s="356"/>
      <c r="C9" s="91" t="s">
        <v>72</v>
      </c>
      <c r="D9" s="85">
        <v>633</v>
      </c>
      <c r="E9" s="85">
        <v>44</v>
      </c>
      <c r="F9" s="85">
        <v>288</v>
      </c>
      <c r="G9" s="85">
        <v>43</v>
      </c>
    </row>
    <row r="10" spans="1:7" ht="6" customHeight="1" x14ac:dyDescent="0.25">
      <c r="A10" s="86"/>
      <c r="B10" s="89"/>
      <c r="C10" s="90"/>
      <c r="D10" s="87"/>
      <c r="E10" s="87"/>
      <c r="F10" s="87"/>
      <c r="G10" s="88"/>
    </row>
    <row r="11" spans="1:7" x14ac:dyDescent="0.25">
      <c r="A11" s="351" t="s">
        <v>17</v>
      </c>
      <c r="B11" s="354">
        <v>29</v>
      </c>
      <c r="C11" s="91" t="s">
        <v>6</v>
      </c>
      <c r="D11" s="85">
        <v>1155</v>
      </c>
      <c r="E11" s="85">
        <v>137</v>
      </c>
      <c r="F11" s="85">
        <v>623</v>
      </c>
      <c r="G11" s="85">
        <v>131</v>
      </c>
    </row>
    <row r="12" spans="1:7" x14ac:dyDescent="0.25">
      <c r="A12" s="352"/>
      <c r="B12" s="355"/>
      <c r="C12" s="91" t="s">
        <v>7</v>
      </c>
      <c r="D12" s="85">
        <v>217</v>
      </c>
      <c r="E12" s="85">
        <v>23</v>
      </c>
      <c r="F12" s="85">
        <v>77</v>
      </c>
      <c r="G12" s="85">
        <v>22</v>
      </c>
    </row>
    <row r="13" spans="1:7" x14ac:dyDescent="0.25">
      <c r="A13" s="353"/>
      <c r="B13" s="356"/>
      <c r="C13" s="92" t="s">
        <v>72</v>
      </c>
      <c r="D13" s="85">
        <v>1372</v>
      </c>
      <c r="E13" s="85">
        <v>160</v>
      </c>
      <c r="F13" s="85">
        <v>700</v>
      </c>
      <c r="G13" s="85">
        <v>153</v>
      </c>
    </row>
    <row r="14" spans="1:7" ht="6" customHeight="1" x14ac:dyDescent="0.25">
      <c r="A14" s="86"/>
      <c r="B14" s="89"/>
      <c r="C14" s="90"/>
      <c r="D14" s="87"/>
      <c r="E14" s="87"/>
      <c r="F14" s="87"/>
      <c r="G14" s="88"/>
    </row>
    <row r="15" spans="1:7" x14ac:dyDescent="0.25">
      <c r="A15" s="351" t="s">
        <v>18</v>
      </c>
      <c r="B15" s="354">
        <v>25</v>
      </c>
      <c r="C15" s="91" t="s">
        <v>6</v>
      </c>
      <c r="D15" s="85">
        <v>1016</v>
      </c>
      <c r="E15" s="85">
        <v>130</v>
      </c>
      <c r="F15" s="85">
        <v>617</v>
      </c>
      <c r="G15" s="85">
        <v>128</v>
      </c>
    </row>
    <row r="16" spans="1:7" x14ac:dyDescent="0.25">
      <c r="A16" s="352"/>
      <c r="B16" s="355"/>
      <c r="C16" s="91" t="s">
        <v>7</v>
      </c>
      <c r="D16" s="85">
        <v>466</v>
      </c>
      <c r="E16" s="85">
        <v>50</v>
      </c>
      <c r="F16" s="85">
        <v>405</v>
      </c>
      <c r="G16" s="85">
        <v>48</v>
      </c>
    </row>
    <row r="17" spans="1:7" x14ac:dyDescent="0.25">
      <c r="A17" s="353"/>
      <c r="B17" s="356"/>
      <c r="C17" s="91" t="s">
        <v>72</v>
      </c>
      <c r="D17" s="85">
        <v>1482</v>
      </c>
      <c r="E17" s="85">
        <v>180</v>
      </c>
      <c r="F17" s="85">
        <v>1022</v>
      </c>
      <c r="G17" s="85">
        <v>176</v>
      </c>
    </row>
    <row r="18" spans="1:7" ht="4.5" customHeight="1" x14ac:dyDescent="0.25">
      <c r="A18" s="86"/>
      <c r="B18" s="89"/>
      <c r="C18" s="90"/>
      <c r="D18" s="87"/>
      <c r="E18" s="87"/>
      <c r="F18" s="87"/>
      <c r="G18" s="88"/>
    </row>
    <row r="19" spans="1:7" x14ac:dyDescent="0.25">
      <c r="A19" s="351" t="s">
        <v>19</v>
      </c>
      <c r="B19" s="354">
        <v>30</v>
      </c>
      <c r="C19" s="91" t="s">
        <v>6</v>
      </c>
      <c r="D19" s="85">
        <v>1075</v>
      </c>
      <c r="E19" s="85">
        <v>142</v>
      </c>
      <c r="F19" s="85">
        <v>708</v>
      </c>
      <c r="G19" s="85">
        <v>139</v>
      </c>
    </row>
    <row r="20" spans="1:7" x14ac:dyDescent="0.25">
      <c r="A20" s="352"/>
      <c r="B20" s="355"/>
      <c r="C20" s="91" t="s">
        <v>7</v>
      </c>
      <c r="D20" s="85">
        <v>728</v>
      </c>
      <c r="E20" s="85">
        <v>85</v>
      </c>
      <c r="F20" s="85">
        <v>696</v>
      </c>
      <c r="G20" s="85">
        <v>84</v>
      </c>
    </row>
    <row r="21" spans="1:7" x14ac:dyDescent="0.25">
      <c r="A21" s="353"/>
      <c r="B21" s="356"/>
      <c r="C21" s="91" t="s">
        <v>72</v>
      </c>
      <c r="D21" s="85">
        <v>1803</v>
      </c>
      <c r="E21" s="85">
        <v>227</v>
      </c>
      <c r="F21" s="85">
        <v>1404</v>
      </c>
      <c r="G21" s="85">
        <v>223</v>
      </c>
    </row>
    <row r="22" spans="1:7" ht="5.25" customHeight="1" x14ac:dyDescent="0.25">
      <c r="A22" s="86"/>
      <c r="B22" s="89"/>
      <c r="C22" s="90"/>
      <c r="D22" s="89"/>
      <c r="E22" s="89"/>
      <c r="F22" s="89"/>
      <c r="G22" s="89"/>
    </row>
    <row r="23" spans="1:7" x14ac:dyDescent="0.25">
      <c r="A23" s="351" t="s">
        <v>40</v>
      </c>
      <c r="B23" s="354">
        <v>33</v>
      </c>
      <c r="C23" s="91" t="s">
        <v>6</v>
      </c>
      <c r="D23" s="85">
        <v>886</v>
      </c>
      <c r="E23" s="85">
        <v>101</v>
      </c>
      <c r="F23" s="85">
        <v>551</v>
      </c>
      <c r="G23" s="85">
        <v>94</v>
      </c>
    </row>
    <row r="24" spans="1:7" x14ac:dyDescent="0.25">
      <c r="A24" s="352"/>
      <c r="B24" s="355"/>
      <c r="C24" s="91" t="s">
        <v>7</v>
      </c>
      <c r="D24" s="85">
        <v>18</v>
      </c>
      <c r="E24" s="85">
        <v>6</v>
      </c>
      <c r="F24" s="85">
        <v>18</v>
      </c>
      <c r="G24" s="85">
        <v>6</v>
      </c>
    </row>
    <row r="25" spans="1:7" x14ac:dyDescent="0.25">
      <c r="A25" s="353"/>
      <c r="B25" s="356"/>
      <c r="C25" s="91" t="s">
        <v>72</v>
      </c>
      <c r="D25" s="85">
        <v>904</v>
      </c>
      <c r="E25" s="85">
        <v>107</v>
      </c>
      <c r="F25" s="85">
        <v>569</v>
      </c>
      <c r="G25" s="85">
        <v>100</v>
      </c>
    </row>
    <row r="26" spans="1:7" ht="5.25" customHeight="1" x14ac:dyDescent="0.25">
      <c r="A26" s="86"/>
      <c r="B26" s="89"/>
      <c r="C26" s="90"/>
      <c r="D26" s="89"/>
      <c r="E26" s="89"/>
      <c r="F26" s="89"/>
      <c r="G26" s="89"/>
    </row>
    <row r="27" spans="1:7" x14ac:dyDescent="0.25">
      <c r="A27" s="349" t="s">
        <v>41</v>
      </c>
      <c r="B27" s="350">
        <v>34</v>
      </c>
      <c r="C27" s="91" t="s">
        <v>6</v>
      </c>
      <c r="D27" s="85">
        <v>855</v>
      </c>
      <c r="E27" s="85">
        <v>177</v>
      </c>
      <c r="F27" s="85">
        <v>571</v>
      </c>
      <c r="G27" s="85">
        <v>171</v>
      </c>
    </row>
    <row r="28" spans="1:7" x14ac:dyDescent="0.25">
      <c r="A28" s="349"/>
      <c r="B28" s="350"/>
      <c r="C28" s="91" t="s">
        <v>7</v>
      </c>
      <c r="D28" s="85">
        <v>137</v>
      </c>
      <c r="E28" s="85">
        <v>66</v>
      </c>
      <c r="F28" s="85">
        <v>115</v>
      </c>
      <c r="G28" s="85">
        <v>65</v>
      </c>
    </row>
    <row r="29" spans="1:7" x14ac:dyDescent="0.25">
      <c r="A29" s="349"/>
      <c r="B29" s="350"/>
      <c r="C29" s="91" t="s">
        <v>72</v>
      </c>
      <c r="D29" s="85">
        <v>992</v>
      </c>
      <c r="E29" s="85">
        <v>243</v>
      </c>
      <c r="F29" s="85">
        <v>686</v>
      </c>
      <c r="G29" s="85">
        <v>236</v>
      </c>
    </row>
  </sheetData>
  <mergeCells count="18">
    <mergeCell ref="A1:A2"/>
    <mergeCell ref="B1:B2"/>
    <mergeCell ref="C1:C2"/>
    <mergeCell ref="D1:G1"/>
    <mergeCell ref="A11:A13"/>
    <mergeCell ref="B11:B13"/>
    <mergeCell ref="A15:A17"/>
    <mergeCell ref="B15:B17"/>
    <mergeCell ref="A3:A5"/>
    <mergeCell ref="B3:B5"/>
    <mergeCell ref="A7:A9"/>
    <mergeCell ref="B7:B9"/>
    <mergeCell ref="A27:A29"/>
    <mergeCell ref="B27:B29"/>
    <mergeCell ref="A19:A21"/>
    <mergeCell ref="B19:B21"/>
    <mergeCell ref="A23:A25"/>
    <mergeCell ref="B23:B25"/>
  </mergeCells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K2" sqref="K2:Q44"/>
    </sheetView>
  </sheetViews>
  <sheetFormatPr defaultRowHeight="12.5" x14ac:dyDescent="0.25"/>
  <cols>
    <col min="1" max="1" width="20.6328125" bestFit="1" customWidth="1"/>
    <col min="2" max="2" width="13.54296875" customWidth="1"/>
    <col min="11" max="11" width="20.6328125" bestFit="1" customWidth="1"/>
    <col min="13" max="13" width="10" bestFit="1" customWidth="1"/>
  </cols>
  <sheetData>
    <row r="1" spans="1:8" ht="13" thickBot="1" x14ac:dyDescent="0.3"/>
    <row r="2" spans="1:8" ht="13.5" thickTop="1" x14ac:dyDescent="0.3">
      <c r="A2" s="369" t="s">
        <v>79</v>
      </c>
      <c r="B2" s="370" t="s">
        <v>80</v>
      </c>
      <c r="C2" s="96"/>
      <c r="D2" s="373">
        <v>2006</v>
      </c>
      <c r="E2" s="374"/>
      <c r="F2" s="374"/>
      <c r="G2" s="375"/>
      <c r="H2" s="97"/>
    </row>
    <row r="3" spans="1:8" ht="13.5" thickBot="1" x14ac:dyDescent="0.35">
      <c r="A3" s="361"/>
      <c r="B3" s="371"/>
      <c r="C3" s="379" t="s">
        <v>81</v>
      </c>
      <c r="D3" s="376"/>
      <c r="E3" s="377"/>
      <c r="F3" s="377"/>
      <c r="G3" s="378"/>
      <c r="H3" s="97"/>
    </row>
    <row r="4" spans="1:8" ht="26.5" thickBot="1" x14ac:dyDescent="0.35">
      <c r="A4" s="366"/>
      <c r="B4" s="372"/>
      <c r="C4" s="380"/>
      <c r="D4" s="98" t="s">
        <v>82</v>
      </c>
      <c r="E4" s="98" t="s">
        <v>83</v>
      </c>
      <c r="F4" s="99" t="s">
        <v>84</v>
      </c>
      <c r="G4" s="100" t="s">
        <v>85</v>
      </c>
      <c r="H4" s="97"/>
    </row>
    <row r="5" spans="1:8" ht="13.5" thickBot="1" x14ac:dyDescent="0.35">
      <c r="A5" s="360" t="s">
        <v>42</v>
      </c>
      <c r="B5" s="368">
        <v>33</v>
      </c>
      <c r="C5" s="101" t="s">
        <v>6</v>
      </c>
      <c r="D5" s="102">
        <v>805</v>
      </c>
      <c r="E5" s="102">
        <v>71</v>
      </c>
      <c r="F5" s="102">
        <v>412</v>
      </c>
      <c r="G5" s="102">
        <v>66</v>
      </c>
      <c r="H5" s="97"/>
    </row>
    <row r="6" spans="1:8" ht="13.5" thickBot="1" x14ac:dyDescent="0.35">
      <c r="A6" s="361"/>
      <c r="B6" s="364"/>
      <c r="C6" s="101" t="s">
        <v>7</v>
      </c>
      <c r="D6" s="102">
        <v>82</v>
      </c>
      <c r="E6" s="102">
        <v>9</v>
      </c>
      <c r="F6" s="102">
        <v>39</v>
      </c>
      <c r="G6" s="102">
        <v>9</v>
      </c>
      <c r="H6" s="97"/>
    </row>
    <row r="7" spans="1:8" ht="13.5" thickBot="1" x14ac:dyDescent="0.35">
      <c r="A7" s="366"/>
      <c r="B7" s="367"/>
      <c r="C7" s="103" t="s">
        <v>72</v>
      </c>
      <c r="D7" s="104">
        <v>887</v>
      </c>
      <c r="E7" s="104">
        <v>80</v>
      </c>
      <c r="F7" s="104">
        <v>451</v>
      </c>
      <c r="G7" s="104">
        <v>75</v>
      </c>
      <c r="H7" s="97"/>
    </row>
    <row r="8" spans="1:8" ht="13.5" thickBot="1" x14ac:dyDescent="0.35">
      <c r="A8" s="360" t="s">
        <v>43</v>
      </c>
      <c r="B8" s="363">
        <v>34</v>
      </c>
      <c r="C8" s="101" t="s">
        <v>6</v>
      </c>
      <c r="D8" s="102">
        <v>1121</v>
      </c>
      <c r="E8" s="102">
        <v>233</v>
      </c>
      <c r="F8" s="102">
        <v>753</v>
      </c>
      <c r="G8" s="102">
        <v>225</v>
      </c>
      <c r="H8" s="97"/>
    </row>
    <row r="9" spans="1:8" ht="13.5" thickBot="1" x14ac:dyDescent="0.35">
      <c r="A9" s="361"/>
      <c r="B9" s="364"/>
      <c r="C9" s="101" t="s">
        <v>7</v>
      </c>
      <c r="D9" s="102">
        <v>283</v>
      </c>
      <c r="E9" s="102">
        <v>37</v>
      </c>
      <c r="F9" s="102">
        <v>119</v>
      </c>
      <c r="G9" s="102">
        <v>33</v>
      </c>
      <c r="H9" s="97"/>
    </row>
    <row r="10" spans="1:8" ht="13.5" thickBot="1" x14ac:dyDescent="0.35">
      <c r="A10" s="366"/>
      <c r="B10" s="367"/>
      <c r="C10" s="103" t="s">
        <v>72</v>
      </c>
      <c r="D10" s="104">
        <v>1404</v>
      </c>
      <c r="E10" s="104">
        <v>270</v>
      </c>
      <c r="F10" s="104">
        <v>872</v>
      </c>
      <c r="G10" s="104">
        <v>258</v>
      </c>
      <c r="H10" s="97"/>
    </row>
    <row r="11" spans="1:8" ht="13.5" thickBot="1" x14ac:dyDescent="0.35">
      <c r="A11" s="360" t="s">
        <v>86</v>
      </c>
      <c r="B11" s="363">
        <v>32</v>
      </c>
      <c r="C11" s="101" t="s">
        <v>6</v>
      </c>
      <c r="D11" s="102">
        <v>902</v>
      </c>
      <c r="E11" s="102">
        <v>136</v>
      </c>
      <c r="F11" s="102">
        <v>607</v>
      </c>
      <c r="G11" s="102">
        <v>133</v>
      </c>
      <c r="H11" s="97"/>
    </row>
    <row r="12" spans="1:8" ht="13.5" thickBot="1" x14ac:dyDescent="0.35">
      <c r="A12" s="361"/>
      <c r="B12" s="364"/>
      <c r="C12" s="101" t="s">
        <v>7</v>
      </c>
      <c r="D12" s="102">
        <v>184</v>
      </c>
      <c r="E12" s="102">
        <v>46</v>
      </c>
      <c r="F12" s="102">
        <v>149</v>
      </c>
      <c r="G12" s="102">
        <v>46</v>
      </c>
      <c r="H12" s="97"/>
    </row>
    <row r="13" spans="1:8" ht="13.5" thickBot="1" x14ac:dyDescent="0.35">
      <c r="A13" s="366"/>
      <c r="B13" s="367"/>
      <c r="C13" s="103" t="s">
        <v>72</v>
      </c>
      <c r="D13" s="104">
        <v>1086</v>
      </c>
      <c r="E13" s="104">
        <v>182</v>
      </c>
      <c r="F13" s="104">
        <v>756</v>
      </c>
      <c r="G13" s="104">
        <v>179</v>
      </c>
      <c r="H13" s="97"/>
    </row>
    <row r="14" spans="1:8" ht="13.5" thickBot="1" x14ac:dyDescent="0.35">
      <c r="A14" s="360" t="s">
        <v>46</v>
      </c>
      <c r="B14" s="363">
        <v>31</v>
      </c>
      <c r="C14" s="101" t="s">
        <v>6</v>
      </c>
      <c r="D14" s="102">
        <v>638</v>
      </c>
      <c r="E14" s="102">
        <v>108</v>
      </c>
      <c r="F14" s="102">
        <v>529</v>
      </c>
      <c r="G14" s="102">
        <v>106</v>
      </c>
      <c r="H14" s="97"/>
    </row>
    <row r="15" spans="1:8" ht="13.5" thickBot="1" x14ac:dyDescent="0.35">
      <c r="A15" s="361"/>
      <c r="B15" s="364"/>
      <c r="C15" s="101" t="s">
        <v>7</v>
      </c>
      <c r="D15" s="102">
        <v>117</v>
      </c>
      <c r="E15" s="102">
        <v>18</v>
      </c>
      <c r="F15" s="102">
        <v>113</v>
      </c>
      <c r="G15" s="102">
        <v>18</v>
      </c>
      <c r="H15" s="97"/>
    </row>
    <row r="16" spans="1:8" ht="13.5" thickBot="1" x14ac:dyDescent="0.35">
      <c r="A16" s="366"/>
      <c r="B16" s="367"/>
      <c r="C16" s="103" t="s">
        <v>72</v>
      </c>
      <c r="D16" s="104">
        <v>755</v>
      </c>
      <c r="E16" s="104">
        <v>126</v>
      </c>
      <c r="F16" s="104">
        <v>642</v>
      </c>
      <c r="G16" s="104">
        <v>124</v>
      </c>
      <c r="H16" s="97"/>
    </row>
    <row r="17" spans="1:8" ht="13.5" thickBot="1" x14ac:dyDescent="0.35">
      <c r="A17" s="360" t="s">
        <v>87</v>
      </c>
      <c r="B17" s="363">
        <v>29</v>
      </c>
      <c r="C17" s="101" t="s">
        <v>6</v>
      </c>
      <c r="D17" s="102">
        <v>1449</v>
      </c>
      <c r="E17" s="102">
        <v>226</v>
      </c>
      <c r="F17" s="102">
        <v>1076</v>
      </c>
      <c r="G17" s="102">
        <v>221</v>
      </c>
      <c r="H17" s="97"/>
    </row>
    <row r="18" spans="1:8" ht="13.5" thickBot="1" x14ac:dyDescent="0.35">
      <c r="A18" s="361"/>
      <c r="B18" s="364"/>
      <c r="C18" s="101" t="s">
        <v>7</v>
      </c>
      <c r="D18" s="102">
        <v>382</v>
      </c>
      <c r="E18" s="102">
        <v>58</v>
      </c>
      <c r="F18" s="102">
        <v>370</v>
      </c>
      <c r="G18" s="102">
        <v>58</v>
      </c>
      <c r="H18" s="97"/>
    </row>
    <row r="19" spans="1:8" ht="13.5" thickBot="1" x14ac:dyDescent="0.35">
      <c r="A19" s="366"/>
      <c r="B19" s="367"/>
      <c r="C19" s="103" t="s">
        <v>72</v>
      </c>
      <c r="D19" s="104">
        <v>1831</v>
      </c>
      <c r="E19" s="104">
        <v>284</v>
      </c>
      <c r="F19" s="104">
        <v>1446</v>
      </c>
      <c r="G19" s="104">
        <v>279</v>
      </c>
      <c r="H19" s="97"/>
    </row>
    <row r="20" spans="1:8" ht="13.5" thickBot="1" x14ac:dyDescent="0.35">
      <c r="A20" s="360" t="s">
        <v>18</v>
      </c>
      <c r="B20" s="363">
        <v>25</v>
      </c>
      <c r="C20" s="101" t="s">
        <v>6</v>
      </c>
      <c r="D20" s="102">
        <v>1229</v>
      </c>
      <c r="E20" s="102">
        <v>147</v>
      </c>
      <c r="F20" s="102">
        <v>685</v>
      </c>
      <c r="G20" s="102">
        <v>138</v>
      </c>
      <c r="H20" s="97"/>
    </row>
    <row r="21" spans="1:8" ht="13.5" thickBot="1" x14ac:dyDescent="0.35">
      <c r="A21" s="361"/>
      <c r="B21" s="364"/>
      <c r="C21" s="101" t="s">
        <v>7</v>
      </c>
      <c r="D21" s="102">
        <v>203</v>
      </c>
      <c r="E21" s="102">
        <v>50</v>
      </c>
      <c r="F21" s="102">
        <v>200</v>
      </c>
      <c r="G21" s="102">
        <v>50</v>
      </c>
      <c r="H21" s="97"/>
    </row>
    <row r="22" spans="1:8" ht="13.5" thickBot="1" x14ac:dyDescent="0.35">
      <c r="A22" s="366"/>
      <c r="B22" s="367"/>
      <c r="C22" s="103" t="s">
        <v>72</v>
      </c>
      <c r="D22" s="104">
        <v>1432</v>
      </c>
      <c r="E22" s="104">
        <v>197</v>
      </c>
      <c r="F22" s="104">
        <v>885</v>
      </c>
      <c r="G22" s="104">
        <v>188</v>
      </c>
      <c r="H22" s="97"/>
    </row>
    <row r="23" spans="1:8" ht="13.5" thickBot="1" x14ac:dyDescent="0.35">
      <c r="A23" s="360" t="s">
        <v>88</v>
      </c>
      <c r="B23" s="363">
        <v>30</v>
      </c>
      <c r="C23" s="101" t="s">
        <v>6</v>
      </c>
      <c r="D23" s="102">
        <v>675</v>
      </c>
      <c r="E23" s="102">
        <v>69</v>
      </c>
      <c r="F23" s="102">
        <v>376</v>
      </c>
      <c r="G23" s="102">
        <v>65</v>
      </c>
      <c r="H23" s="97"/>
    </row>
    <row r="24" spans="1:8" ht="13.5" thickBot="1" x14ac:dyDescent="0.35">
      <c r="A24" s="361"/>
      <c r="B24" s="364"/>
      <c r="C24" s="101" t="s">
        <v>7</v>
      </c>
      <c r="D24" s="102">
        <v>507</v>
      </c>
      <c r="E24" s="102">
        <v>71</v>
      </c>
      <c r="F24" s="102">
        <v>500</v>
      </c>
      <c r="G24" s="102">
        <v>71</v>
      </c>
      <c r="H24" s="97"/>
    </row>
    <row r="25" spans="1:8" ht="13.5" thickBot="1" x14ac:dyDescent="0.35">
      <c r="A25" s="362"/>
      <c r="B25" s="365"/>
      <c r="C25" s="103" t="s">
        <v>72</v>
      </c>
      <c r="D25" s="104">
        <v>1182</v>
      </c>
      <c r="E25" s="104">
        <v>140</v>
      </c>
      <c r="F25" s="104">
        <v>876</v>
      </c>
      <c r="G25" s="104">
        <v>136</v>
      </c>
      <c r="H25" s="97"/>
    </row>
    <row r="26" spans="1:8" ht="13" thickTop="1" x14ac:dyDescent="0.25"/>
  </sheetData>
  <mergeCells count="18">
    <mergeCell ref="A2:A4"/>
    <mergeCell ref="B2:B4"/>
    <mergeCell ref="D2:G3"/>
    <mergeCell ref="C3:C4"/>
    <mergeCell ref="A11:A13"/>
    <mergeCell ref="B11:B13"/>
    <mergeCell ref="A14:A16"/>
    <mergeCell ref="B14:B16"/>
    <mergeCell ref="A5:A7"/>
    <mergeCell ref="B5:B7"/>
    <mergeCell ref="A8:A10"/>
    <mergeCell ref="B8:B10"/>
    <mergeCell ref="A23:A25"/>
    <mergeCell ref="B23:B25"/>
    <mergeCell ref="A17:A19"/>
    <mergeCell ref="B17:B19"/>
    <mergeCell ref="A20:A22"/>
    <mergeCell ref="B20:B22"/>
  </mergeCells>
  <phoneticPr fontId="2" type="noConversion"/>
  <pageMargins left="0.75" right="0.75" top="1" bottom="1" header="0.5" footer="0.5"/>
  <pageSetup orientation="portrait" horizontalDpi="4294967294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4"/>
  <sheetViews>
    <sheetView topLeftCell="A7" workbookViewId="0">
      <selection activeCell="A47" sqref="A47:G73"/>
    </sheetView>
  </sheetViews>
  <sheetFormatPr defaultRowHeight="12.5" x14ac:dyDescent="0.25"/>
  <cols>
    <col min="1" max="1" width="20.6328125" bestFit="1" customWidth="1"/>
    <col min="2" max="2" width="13.6328125" customWidth="1"/>
    <col min="3" max="3" width="10" bestFit="1" customWidth="1"/>
  </cols>
  <sheetData>
    <row r="1" spans="1:15" ht="13" thickBot="1" x14ac:dyDescent="0.3"/>
    <row r="2" spans="1:15" ht="13.5" thickTop="1" x14ac:dyDescent="0.25">
      <c r="A2" s="385" t="s">
        <v>79</v>
      </c>
      <c r="B2" s="388" t="s">
        <v>80</v>
      </c>
      <c r="C2" s="106"/>
      <c r="D2" s="391">
        <v>2007</v>
      </c>
      <c r="E2" s="391"/>
      <c r="F2" s="391"/>
      <c r="G2" s="391"/>
    </row>
    <row r="3" spans="1:15" ht="13" thickBot="1" x14ac:dyDescent="0.3">
      <c r="A3" s="386"/>
      <c r="B3" s="389"/>
      <c r="C3" s="393" t="s">
        <v>81</v>
      </c>
      <c r="D3" s="392"/>
      <c r="E3" s="392"/>
      <c r="F3" s="392"/>
      <c r="G3" s="392"/>
    </row>
    <row r="4" spans="1:15" ht="26.5" thickTop="1" x14ac:dyDescent="0.25">
      <c r="A4" s="387"/>
      <c r="B4" s="390"/>
      <c r="C4" s="394"/>
      <c r="D4" s="108" t="s">
        <v>82</v>
      </c>
      <c r="E4" s="109" t="s">
        <v>83</v>
      </c>
      <c r="F4" s="110" t="s">
        <v>84</v>
      </c>
      <c r="G4" s="111" t="s">
        <v>85</v>
      </c>
      <c r="J4" s="382">
        <v>2007</v>
      </c>
      <c r="K4" s="383"/>
      <c r="L4" s="383"/>
      <c r="M4" s="383"/>
      <c r="N4" s="383"/>
      <c r="O4" s="384"/>
    </row>
    <row r="5" spans="1:15" ht="35" x14ac:dyDescent="0.3">
      <c r="A5" s="107"/>
      <c r="B5" s="381">
        <v>23</v>
      </c>
      <c r="C5" s="112" t="s">
        <v>6</v>
      </c>
      <c r="D5" s="113">
        <v>716</v>
      </c>
      <c r="E5" s="114">
        <v>87</v>
      </c>
      <c r="F5" s="114">
        <v>664</v>
      </c>
      <c r="G5" s="115">
        <v>87</v>
      </c>
      <c r="J5" s="94" t="s">
        <v>2</v>
      </c>
      <c r="K5" s="94" t="s">
        <v>3</v>
      </c>
      <c r="L5" s="94" t="s">
        <v>21</v>
      </c>
      <c r="M5" s="94" t="s">
        <v>60</v>
      </c>
      <c r="N5" s="94" t="s">
        <v>39</v>
      </c>
      <c r="O5" s="94" t="s">
        <v>61</v>
      </c>
    </row>
    <row r="6" spans="1:15" ht="17.5" x14ac:dyDescent="0.3">
      <c r="A6" s="107"/>
      <c r="B6" s="381"/>
      <c r="C6" s="116" t="s">
        <v>7</v>
      </c>
      <c r="D6" s="117" t="s">
        <v>90</v>
      </c>
      <c r="E6" s="118" t="s">
        <v>90</v>
      </c>
      <c r="F6" s="118" t="s">
        <v>90</v>
      </c>
      <c r="G6" s="119" t="s">
        <v>90</v>
      </c>
      <c r="J6" s="134">
        <v>716</v>
      </c>
      <c r="K6" s="134">
        <v>87</v>
      </c>
      <c r="L6" s="134">
        <v>664</v>
      </c>
      <c r="M6" s="105">
        <f>J6-L6</f>
        <v>52</v>
      </c>
      <c r="N6" s="134">
        <v>87</v>
      </c>
      <c r="O6" s="105">
        <f>K6-N6</f>
        <v>0</v>
      </c>
    </row>
    <row r="7" spans="1:15" ht="13" x14ac:dyDescent="0.3">
      <c r="A7" s="107" t="s">
        <v>91</v>
      </c>
      <c r="B7" s="381"/>
      <c r="C7" s="120" t="s">
        <v>8</v>
      </c>
      <c r="D7" s="117" t="s">
        <v>90</v>
      </c>
      <c r="E7" s="118" t="s">
        <v>90</v>
      </c>
      <c r="F7" s="118" t="s">
        <v>90</v>
      </c>
      <c r="G7" s="119" t="s">
        <v>90</v>
      </c>
      <c r="J7" s="95">
        <v>640</v>
      </c>
      <c r="K7" s="95">
        <v>65</v>
      </c>
      <c r="L7" s="105">
        <v>430</v>
      </c>
      <c r="M7" s="105">
        <f>J7-L7</f>
        <v>210</v>
      </c>
      <c r="N7" s="105">
        <v>64</v>
      </c>
      <c r="O7" s="105">
        <f>K7-N7</f>
        <v>1</v>
      </c>
    </row>
    <row r="8" spans="1:15" ht="13" x14ac:dyDescent="0.3">
      <c r="A8" s="107"/>
      <c r="B8" s="381"/>
      <c r="C8" s="116"/>
      <c r="D8" s="117"/>
      <c r="E8" s="118"/>
      <c r="F8" s="118"/>
      <c r="G8" s="119"/>
      <c r="J8" s="95">
        <v>588</v>
      </c>
      <c r="K8" s="95">
        <v>171</v>
      </c>
      <c r="L8" s="105">
        <v>536</v>
      </c>
      <c r="M8" s="105">
        <f t="shared" ref="M8:M13" si="0">J8-L8</f>
        <v>52</v>
      </c>
      <c r="N8" s="105">
        <v>170</v>
      </c>
      <c r="O8" s="105">
        <f t="shared" ref="O8:O13" si="1">K8-N8</f>
        <v>1</v>
      </c>
    </row>
    <row r="9" spans="1:15" ht="13" x14ac:dyDescent="0.3">
      <c r="A9" s="107"/>
      <c r="B9" s="381"/>
      <c r="C9" s="121" t="s">
        <v>72</v>
      </c>
      <c r="D9" s="122">
        <v>716</v>
      </c>
      <c r="E9" s="123">
        <v>87</v>
      </c>
      <c r="F9" s="123">
        <v>664</v>
      </c>
      <c r="G9" s="124">
        <v>87</v>
      </c>
      <c r="J9" s="95">
        <v>644</v>
      </c>
      <c r="K9" s="95">
        <v>115</v>
      </c>
      <c r="L9" s="105">
        <v>587</v>
      </c>
      <c r="M9" s="105">
        <f t="shared" si="0"/>
        <v>57</v>
      </c>
      <c r="N9" s="105">
        <v>115</v>
      </c>
      <c r="O9" s="105">
        <f t="shared" si="1"/>
        <v>0</v>
      </c>
    </row>
    <row r="10" spans="1:15" x14ac:dyDescent="0.25">
      <c r="A10" s="395" t="s">
        <v>42</v>
      </c>
      <c r="B10" s="381">
        <v>33</v>
      </c>
      <c r="C10" s="112" t="s">
        <v>6</v>
      </c>
      <c r="D10" s="113">
        <v>640</v>
      </c>
      <c r="E10" s="125">
        <v>65</v>
      </c>
      <c r="F10" s="114">
        <v>430</v>
      </c>
      <c r="G10" s="115">
        <v>64</v>
      </c>
      <c r="J10" s="95">
        <v>491</v>
      </c>
      <c r="K10" s="95">
        <v>89</v>
      </c>
      <c r="L10" s="105">
        <v>346</v>
      </c>
      <c r="M10" s="105">
        <f t="shared" si="0"/>
        <v>145</v>
      </c>
      <c r="N10" s="105">
        <v>88</v>
      </c>
      <c r="O10" s="105">
        <f t="shared" si="1"/>
        <v>1</v>
      </c>
    </row>
    <row r="11" spans="1:15" x14ac:dyDescent="0.25">
      <c r="A11" s="396"/>
      <c r="B11" s="381"/>
      <c r="C11" s="116" t="s">
        <v>7</v>
      </c>
      <c r="D11" s="117">
        <v>403</v>
      </c>
      <c r="E11" s="126">
        <v>101</v>
      </c>
      <c r="F11" s="118">
        <v>392</v>
      </c>
      <c r="G11" s="119">
        <v>101</v>
      </c>
      <c r="J11" s="95">
        <v>841</v>
      </c>
      <c r="K11" s="95">
        <v>148</v>
      </c>
      <c r="L11" s="105">
        <v>709</v>
      </c>
      <c r="M11" s="105">
        <f t="shared" si="0"/>
        <v>132</v>
      </c>
      <c r="N11" s="105">
        <v>146</v>
      </c>
      <c r="O11" s="105">
        <f t="shared" si="1"/>
        <v>2</v>
      </c>
    </row>
    <row r="12" spans="1:15" x14ac:dyDescent="0.25">
      <c r="A12" s="396"/>
      <c r="B12" s="381"/>
      <c r="C12" s="120" t="s">
        <v>8</v>
      </c>
      <c r="D12" s="117" t="s">
        <v>90</v>
      </c>
      <c r="E12" s="118" t="s">
        <v>90</v>
      </c>
      <c r="F12" s="118" t="s">
        <v>90</v>
      </c>
      <c r="G12" s="119" t="s">
        <v>90</v>
      </c>
      <c r="J12" s="95">
        <v>520</v>
      </c>
      <c r="K12" s="95">
        <v>89</v>
      </c>
      <c r="L12" s="105">
        <v>481</v>
      </c>
      <c r="M12" s="105">
        <f t="shared" si="0"/>
        <v>39</v>
      </c>
      <c r="N12" s="105">
        <v>89</v>
      </c>
      <c r="O12" s="105">
        <f t="shared" si="1"/>
        <v>0</v>
      </c>
    </row>
    <row r="13" spans="1:15" x14ac:dyDescent="0.25">
      <c r="A13" s="396"/>
      <c r="B13" s="381"/>
      <c r="C13" s="116"/>
      <c r="D13" s="117"/>
      <c r="E13" s="126"/>
      <c r="F13" s="118"/>
      <c r="G13" s="119"/>
      <c r="J13" s="95">
        <v>517</v>
      </c>
      <c r="K13" s="95">
        <v>76</v>
      </c>
      <c r="L13" s="105">
        <v>383</v>
      </c>
      <c r="M13" s="105">
        <f t="shared" si="0"/>
        <v>134</v>
      </c>
      <c r="N13" s="105">
        <v>73</v>
      </c>
      <c r="O13" s="105">
        <f t="shared" si="1"/>
        <v>3</v>
      </c>
    </row>
    <row r="14" spans="1:15" x14ac:dyDescent="0.25">
      <c r="A14" s="397"/>
      <c r="B14" s="381"/>
      <c r="C14" s="121" t="s">
        <v>72</v>
      </c>
      <c r="D14" s="122">
        <v>1043</v>
      </c>
      <c r="E14" s="127">
        <v>166</v>
      </c>
      <c r="F14" s="123">
        <v>822</v>
      </c>
      <c r="G14" s="124">
        <v>165</v>
      </c>
    </row>
    <row r="15" spans="1:15" x14ac:dyDescent="0.25">
      <c r="A15" s="395" t="s">
        <v>43</v>
      </c>
      <c r="B15" s="381">
        <v>34</v>
      </c>
      <c r="C15" s="112" t="s">
        <v>6</v>
      </c>
      <c r="D15" s="113">
        <v>588</v>
      </c>
      <c r="E15" s="125">
        <v>171</v>
      </c>
      <c r="F15" s="114">
        <v>536</v>
      </c>
      <c r="G15" s="115">
        <v>170</v>
      </c>
    </row>
    <row r="16" spans="1:15" x14ac:dyDescent="0.25">
      <c r="A16" s="396"/>
      <c r="B16" s="381"/>
      <c r="C16" s="116" t="s">
        <v>7</v>
      </c>
      <c r="D16" s="117">
        <v>108</v>
      </c>
      <c r="E16" s="126">
        <v>42</v>
      </c>
      <c r="F16" s="118">
        <v>95</v>
      </c>
      <c r="G16" s="119">
        <v>42</v>
      </c>
    </row>
    <row r="17" spans="1:7" x14ac:dyDescent="0.25">
      <c r="A17" s="396"/>
      <c r="B17" s="381"/>
      <c r="C17" s="128" t="s">
        <v>8</v>
      </c>
      <c r="D17" s="117" t="s">
        <v>90</v>
      </c>
      <c r="E17" s="118" t="s">
        <v>90</v>
      </c>
      <c r="F17" s="118" t="s">
        <v>90</v>
      </c>
      <c r="G17" s="119" t="s">
        <v>90</v>
      </c>
    </row>
    <row r="18" spans="1:7" x14ac:dyDescent="0.25">
      <c r="A18" s="396"/>
      <c r="B18" s="381"/>
      <c r="C18" s="116"/>
      <c r="D18" s="117"/>
      <c r="E18" s="126"/>
      <c r="F18" s="118"/>
      <c r="G18" s="119"/>
    </row>
    <row r="19" spans="1:7" x14ac:dyDescent="0.25">
      <c r="A19" s="397"/>
      <c r="B19" s="381"/>
      <c r="C19" s="121" t="s">
        <v>72</v>
      </c>
      <c r="D19" s="122">
        <v>696</v>
      </c>
      <c r="E19" s="127">
        <v>213</v>
      </c>
      <c r="F19" s="123">
        <v>631</v>
      </c>
      <c r="G19" s="124">
        <v>212</v>
      </c>
    </row>
    <row r="20" spans="1:7" x14ac:dyDescent="0.25">
      <c r="A20" s="395" t="s">
        <v>86</v>
      </c>
      <c r="B20" s="381">
        <v>32</v>
      </c>
      <c r="C20" s="112" t="s">
        <v>6</v>
      </c>
      <c r="D20" s="113">
        <v>644</v>
      </c>
      <c r="E20" s="125">
        <v>115</v>
      </c>
      <c r="F20" s="125">
        <v>587</v>
      </c>
      <c r="G20" s="115">
        <v>115</v>
      </c>
    </row>
    <row r="21" spans="1:7" x14ac:dyDescent="0.25">
      <c r="A21" s="396"/>
      <c r="B21" s="381"/>
      <c r="C21" s="116" t="s">
        <v>7</v>
      </c>
      <c r="D21" s="117">
        <v>367</v>
      </c>
      <c r="E21" s="126">
        <v>48</v>
      </c>
      <c r="F21" s="126">
        <v>335</v>
      </c>
      <c r="G21" s="119">
        <v>48</v>
      </c>
    </row>
    <row r="22" spans="1:7" x14ac:dyDescent="0.25">
      <c r="A22" s="396"/>
      <c r="B22" s="381"/>
      <c r="C22" s="120" t="s">
        <v>8</v>
      </c>
      <c r="D22" s="117" t="s">
        <v>90</v>
      </c>
      <c r="E22" s="118" t="s">
        <v>90</v>
      </c>
      <c r="F22" s="118" t="s">
        <v>90</v>
      </c>
      <c r="G22" s="119" t="s">
        <v>90</v>
      </c>
    </row>
    <row r="23" spans="1:7" x14ac:dyDescent="0.25">
      <c r="A23" s="396"/>
      <c r="B23" s="381"/>
      <c r="C23" s="116"/>
      <c r="D23" s="117"/>
      <c r="E23" s="126"/>
      <c r="F23" s="126"/>
      <c r="G23" s="119"/>
    </row>
    <row r="24" spans="1:7" x14ac:dyDescent="0.25">
      <c r="A24" s="397"/>
      <c r="B24" s="381"/>
      <c r="C24" s="121" t="s">
        <v>72</v>
      </c>
      <c r="D24" s="122">
        <v>1011</v>
      </c>
      <c r="E24" s="127">
        <v>163</v>
      </c>
      <c r="F24" s="127">
        <v>922</v>
      </c>
      <c r="G24" s="124">
        <v>163</v>
      </c>
    </row>
    <row r="25" spans="1:7" x14ac:dyDescent="0.25">
      <c r="A25" s="395" t="s">
        <v>46</v>
      </c>
      <c r="B25" s="381">
        <v>31</v>
      </c>
      <c r="C25" s="112" t="s">
        <v>6</v>
      </c>
      <c r="D25" s="113">
        <v>491</v>
      </c>
      <c r="E25" s="125">
        <v>89</v>
      </c>
      <c r="F25" s="125">
        <v>346</v>
      </c>
      <c r="G25" s="115">
        <v>88</v>
      </c>
    </row>
    <row r="26" spans="1:7" x14ac:dyDescent="0.25">
      <c r="A26" s="396"/>
      <c r="B26" s="381"/>
      <c r="C26" s="116" t="s">
        <v>7</v>
      </c>
      <c r="D26" s="117">
        <v>96</v>
      </c>
      <c r="E26" s="126">
        <v>8</v>
      </c>
      <c r="F26" s="126">
        <v>89</v>
      </c>
      <c r="G26" s="119">
        <v>7</v>
      </c>
    </row>
    <row r="27" spans="1:7" x14ac:dyDescent="0.25">
      <c r="A27" s="396"/>
      <c r="B27" s="381"/>
      <c r="C27" s="120" t="s">
        <v>8</v>
      </c>
      <c r="D27" s="117" t="s">
        <v>90</v>
      </c>
      <c r="E27" s="118" t="s">
        <v>90</v>
      </c>
      <c r="F27" s="118" t="s">
        <v>90</v>
      </c>
      <c r="G27" s="119" t="s">
        <v>90</v>
      </c>
    </row>
    <row r="28" spans="1:7" x14ac:dyDescent="0.25">
      <c r="A28" s="396"/>
      <c r="B28" s="381"/>
      <c r="C28" s="116"/>
      <c r="D28" s="117"/>
      <c r="E28" s="126"/>
      <c r="F28" s="126"/>
      <c r="G28" s="119"/>
    </row>
    <row r="29" spans="1:7" x14ac:dyDescent="0.25">
      <c r="A29" s="397"/>
      <c r="B29" s="381"/>
      <c r="C29" s="121" t="s">
        <v>72</v>
      </c>
      <c r="D29" s="122">
        <v>587</v>
      </c>
      <c r="E29" s="127">
        <v>97</v>
      </c>
      <c r="F29" s="127">
        <v>435</v>
      </c>
      <c r="G29" s="124">
        <v>95</v>
      </c>
    </row>
    <row r="30" spans="1:7" x14ac:dyDescent="0.25">
      <c r="A30" s="395" t="s">
        <v>87</v>
      </c>
      <c r="B30" s="381">
        <v>29</v>
      </c>
      <c r="C30" s="112" t="s">
        <v>6</v>
      </c>
      <c r="D30" s="113">
        <v>841</v>
      </c>
      <c r="E30" s="125">
        <v>148</v>
      </c>
      <c r="F30" s="125">
        <v>709</v>
      </c>
      <c r="G30" s="115">
        <v>146</v>
      </c>
    </row>
    <row r="31" spans="1:7" x14ac:dyDescent="0.25">
      <c r="A31" s="396"/>
      <c r="B31" s="381"/>
      <c r="C31" s="116" t="s">
        <v>7</v>
      </c>
      <c r="D31" s="117">
        <v>258</v>
      </c>
      <c r="E31" s="126">
        <v>20</v>
      </c>
      <c r="F31" s="126">
        <v>198</v>
      </c>
      <c r="G31" s="119">
        <v>20</v>
      </c>
    </row>
    <row r="32" spans="1:7" x14ac:dyDescent="0.25">
      <c r="A32" s="396"/>
      <c r="B32" s="381"/>
      <c r="C32" s="120" t="s">
        <v>8</v>
      </c>
      <c r="D32" s="117" t="s">
        <v>90</v>
      </c>
      <c r="E32" s="118" t="s">
        <v>90</v>
      </c>
      <c r="F32" s="118" t="s">
        <v>90</v>
      </c>
      <c r="G32" s="119" t="s">
        <v>90</v>
      </c>
    </row>
    <row r="33" spans="1:7" x14ac:dyDescent="0.25">
      <c r="A33" s="396"/>
      <c r="B33" s="381"/>
      <c r="C33" s="116"/>
      <c r="D33" s="117"/>
      <c r="E33" s="126"/>
      <c r="F33" s="126"/>
      <c r="G33" s="119"/>
    </row>
    <row r="34" spans="1:7" x14ac:dyDescent="0.25">
      <c r="A34" s="397"/>
      <c r="B34" s="381"/>
      <c r="C34" s="121" t="s">
        <v>72</v>
      </c>
      <c r="D34" s="122">
        <v>1099</v>
      </c>
      <c r="E34" s="127">
        <v>168</v>
      </c>
      <c r="F34" s="127">
        <v>907</v>
      </c>
      <c r="G34" s="124">
        <v>166</v>
      </c>
    </row>
    <row r="35" spans="1:7" x14ac:dyDescent="0.25">
      <c r="A35" s="395" t="s">
        <v>18</v>
      </c>
      <c r="B35" s="381">
        <v>25</v>
      </c>
      <c r="C35" s="112" t="s">
        <v>6</v>
      </c>
      <c r="D35" s="113">
        <v>520</v>
      </c>
      <c r="E35" s="125">
        <v>89</v>
      </c>
      <c r="F35" s="125">
        <v>481</v>
      </c>
      <c r="G35" s="115">
        <v>89</v>
      </c>
    </row>
    <row r="36" spans="1:7" x14ac:dyDescent="0.25">
      <c r="A36" s="396"/>
      <c r="B36" s="381"/>
      <c r="C36" s="116" t="s">
        <v>7</v>
      </c>
      <c r="D36" s="117">
        <v>76</v>
      </c>
      <c r="E36" s="126">
        <v>18</v>
      </c>
      <c r="F36" s="126">
        <v>55</v>
      </c>
      <c r="G36" s="119">
        <v>18</v>
      </c>
    </row>
    <row r="37" spans="1:7" x14ac:dyDescent="0.25">
      <c r="A37" s="396"/>
      <c r="B37" s="381"/>
      <c r="C37" s="120" t="s">
        <v>8</v>
      </c>
      <c r="D37" s="117" t="s">
        <v>90</v>
      </c>
      <c r="E37" s="118" t="s">
        <v>90</v>
      </c>
      <c r="F37" s="118" t="s">
        <v>90</v>
      </c>
      <c r="G37" s="119" t="s">
        <v>90</v>
      </c>
    </row>
    <row r="38" spans="1:7" x14ac:dyDescent="0.25">
      <c r="A38" s="396"/>
      <c r="B38" s="381"/>
      <c r="C38" s="116"/>
      <c r="D38" s="117"/>
      <c r="E38" s="126"/>
      <c r="F38" s="126"/>
      <c r="G38" s="119"/>
    </row>
    <row r="39" spans="1:7" x14ac:dyDescent="0.25">
      <c r="A39" s="397"/>
      <c r="B39" s="381"/>
      <c r="C39" s="121" t="s">
        <v>72</v>
      </c>
      <c r="D39" s="122">
        <v>596</v>
      </c>
      <c r="E39" s="127">
        <v>107</v>
      </c>
      <c r="F39" s="127">
        <v>536</v>
      </c>
      <c r="G39" s="124">
        <v>107</v>
      </c>
    </row>
    <row r="40" spans="1:7" x14ac:dyDescent="0.25">
      <c r="A40" s="395" t="s">
        <v>88</v>
      </c>
      <c r="B40" s="381">
        <v>30</v>
      </c>
      <c r="C40" s="112" t="s">
        <v>6</v>
      </c>
      <c r="D40" s="113">
        <v>517</v>
      </c>
      <c r="E40" s="125">
        <v>76</v>
      </c>
      <c r="F40" s="125">
        <v>383</v>
      </c>
      <c r="G40" s="115">
        <v>73</v>
      </c>
    </row>
    <row r="41" spans="1:7" x14ac:dyDescent="0.25">
      <c r="A41" s="396"/>
      <c r="B41" s="381"/>
      <c r="C41" s="116" t="s">
        <v>7</v>
      </c>
      <c r="D41" s="117">
        <v>206</v>
      </c>
      <c r="E41" s="126">
        <v>18</v>
      </c>
      <c r="F41" s="126">
        <v>63</v>
      </c>
      <c r="G41" s="119">
        <v>14</v>
      </c>
    </row>
    <row r="42" spans="1:7" x14ac:dyDescent="0.25">
      <c r="A42" s="396"/>
      <c r="B42" s="381"/>
      <c r="C42" s="120" t="s">
        <v>8</v>
      </c>
      <c r="D42" s="117" t="s">
        <v>90</v>
      </c>
      <c r="E42" s="118" t="s">
        <v>90</v>
      </c>
      <c r="F42" s="118" t="s">
        <v>90</v>
      </c>
      <c r="G42" s="119" t="s">
        <v>90</v>
      </c>
    </row>
    <row r="43" spans="1:7" x14ac:dyDescent="0.25">
      <c r="A43" s="396"/>
      <c r="B43" s="381"/>
      <c r="C43" s="116"/>
      <c r="D43" s="117"/>
      <c r="E43" s="126"/>
      <c r="F43" s="126"/>
      <c r="G43" s="119"/>
    </row>
    <row r="44" spans="1:7" ht="13" thickBot="1" x14ac:dyDescent="0.3">
      <c r="A44" s="398"/>
      <c r="B44" s="399"/>
      <c r="C44" s="129" t="s">
        <v>72</v>
      </c>
      <c r="D44" s="130">
        <v>723</v>
      </c>
      <c r="E44" s="131">
        <v>94</v>
      </c>
      <c r="F44" s="131">
        <v>446</v>
      </c>
      <c r="G44" s="132">
        <v>87</v>
      </c>
    </row>
    <row r="45" spans="1:7" ht="13" thickTop="1" x14ac:dyDescent="0.25"/>
    <row r="46" spans="1:7" ht="13" thickBot="1" x14ac:dyDescent="0.3"/>
    <row r="47" spans="1:7" ht="13.5" thickTop="1" x14ac:dyDescent="0.25">
      <c r="A47" s="385" t="s">
        <v>79</v>
      </c>
      <c r="B47" s="388" t="s">
        <v>80</v>
      </c>
      <c r="C47" s="106"/>
      <c r="D47" s="391">
        <v>2007</v>
      </c>
      <c r="E47" s="391"/>
      <c r="F47" s="391"/>
      <c r="G47" s="391"/>
    </row>
    <row r="48" spans="1:7" ht="13" thickBot="1" x14ac:dyDescent="0.3">
      <c r="A48" s="386"/>
      <c r="B48" s="389"/>
      <c r="C48" s="393" t="s">
        <v>81</v>
      </c>
      <c r="D48" s="392"/>
      <c r="E48" s="392"/>
      <c r="F48" s="392"/>
      <c r="G48" s="392"/>
    </row>
    <row r="49" spans="1:7" ht="26.5" thickTop="1" x14ac:dyDescent="0.25">
      <c r="A49" s="387"/>
      <c r="B49" s="390"/>
      <c r="C49" s="394"/>
      <c r="D49" s="108" t="s">
        <v>82</v>
      </c>
      <c r="E49" s="109" t="s">
        <v>83</v>
      </c>
      <c r="F49" s="110" t="s">
        <v>84</v>
      </c>
      <c r="G49" s="111" t="s">
        <v>85</v>
      </c>
    </row>
    <row r="50" spans="1:7" ht="13" x14ac:dyDescent="0.3">
      <c r="A50" s="107"/>
      <c r="B50" s="381">
        <v>23</v>
      </c>
      <c r="C50" s="112" t="s">
        <v>6</v>
      </c>
      <c r="D50" s="113">
        <v>716</v>
      </c>
      <c r="E50" s="114">
        <v>87</v>
      </c>
      <c r="F50" s="114">
        <v>664</v>
      </c>
      <c r="G50" s="115">
        <v>87</v>
      </c>
    </row>
    <row r="51" spans="1:7" ht="13" x14ac:dyDescent="0.3">
      <c r="A51" s="107" t="s">
        <v>91</v>
      </c>
      <c r="B51" s="381"/>
      <c r="C51" s="116" t="s">
        <v>7</v>
      </c>
      <c r="D51" s="117" t="s">
        <v>90</v>
      </c>
      <c r="E51" s="118" t="s">
        <v>90</v>
      </c>
      <c r="F51" s="118" t="s">
        <v>90</v>
      </c>
      <c r="G51" s="119" t="s">
        <v>90</v>
      </c>
    </row>
    <row r="52" spans="1:7" ht="13" x14ac:dyDescent="0.3">
      <c r="A52" s="107"/>
      <c r="B52" s="381"/>
      <c r="C52" s="121" t="s">
        <v>72</v>
      </c>
      <c r="D52" s="122">
        <v>716</v>
      </c>
      <c r="E52" s="123">
        <v>87</v>
      </c>
      <c r="F52" s="123">
        <v>664</v>
      </c>
      <c r="G52" s="124">
        <v>87</v>
      </c>
    </row>
    <row r="53" spans="1:7" x14ac:dyDescent="0.25">
      <c r="A53" s="395" t="s">
        <v>42</v>
      </c>
      <c r="B53" s="381">
        <v>33</v>
      </c>
      <c r="C53" s="112" t="s">
        <v>6</v>
      </c>
      <c r="D53" s="113">
        <v>640</v>
      </c>
      <c r="E53" s="125">
        <v>65</v>
      </c>
      <c r="F53" s="114">
        <v>430</v>
      </c>
      <c r="G53" s="115">
        <v>64</v>
      </c>
    </row>
    <row r="54" spans="1:7" x14ac:dyDescent="0.25">
      <c r="A54" s="396"/>
      <c r="B54" s="381"/>
      <c r="C54" s="116" t="s">
        <v>7</v>
      </c>
      <c r="D54" s="117">
        <v>403</v>
      </c>
      <c r="E54" s="126">
        <v>101</v>
      </c>
      <c r="F54" s="118">
        <v>392</v>
      </c>
      <c r="G54" s="119">
        <v>101</v>
      </c>
    </row>
    <row r="55" spans="1:7" x14ac:dyDescent="0.25">
      <c r="A55" s="397"/>
      <c r="B55" s="381"/>
      <c r="C55" s="121" t="s">
        <v>72</v>
      </c>
      <c r="D55" s="122">
        <v>1043</v>
      </c>
      <c r="E55" s="127">
        <v>166</v>
      </c>
      <c r="F55" s="123">
        <v>822</v>
      </c>
      <c r="G55" s="124">
        <v>165</v>
      </c>
    </row>
    <row r="56" spans="1:7" x14ac:dyDescent="0.25">
      <c r="A56" s="395" t="s">
        <v>43</v>
      </c>
      <c r="B56" s="381">
        <v>34</v>
      </c>
      <c r="C56" s="112" t="s">
        <v>6</v>
      </c>
      <c r="D56" s="113">
        <v>588</v>
      </c>
      <c r="E56" s="125">
        <v>171</v>
      </c>
      <c r="F56" s="114">
        <v>536</v>
      </c>
      <c r="G56" s="115">
        <v>170</v>
      </c>
    </row>
    <row r="57" spans="1:7" x14ac:dyDescent="0.25">
      <c r="A57" s="396"/>
      <c r="B57" s="381"/>
      <c r="C57" s="116" t="s">
        <v>7</v>
      </c>
      <c r="D57" s="117">
        <v>108</v>
      </c>
      <c r="E57" s="126">
        <v>42</v>
      </c>
      <c r="F57" s="118">
        <v>95</v>
      </c>
      <c r="G57" s="119">
        <v>42</v>
      </c>
    </row>
    <row r="58" spans="1:7" x14ac:dyDescent="0.25">
      <c r="A58" s="397"/>
      <c r="B58" s="381"/>
      <c r="C58" s="121" t="s">
        <v>72</v>
      </c>
      <c r="D58" s="122">
        <v>696</v>
      </c>
      <c r="E58" s="127">
        <v>213</v>
      </c>
      <c r="F58" s="123">
        <v>631</v>
      </c>
      <c r="G58" s="124">
        <v>212</v>
      </c>
    </row>
    <row r="59" spans="1:7" x14ac:dyDescent="0.25">
      <c r="A59" s="395" t="s">
        <v>86</v>
      </c>
      <c r="B59" s="381">
        <v>32</v>
      </c>
      <c r="C59" s="112" t="s">
        <v>6</v>
      </c>
      <c r="D59" s="113">
        <v>644</v>
      </c>
      <c r="E59" s="125">
        <v>115</v>
      </c>
      <c r="F59" s="125">
        <v>587</v>
      </c>
      <c r="G59" s="115">
        <v>115</v>
      </c>
    </row>
    <row r="60" spans="1:7" x14ac:dyDescent="0.25">
      <c r="A60" s="396"/>
      <c r="B60" s="381"/>
      <c r="C60" s="116" t="s">
        <v>7</v>
      </c>
      <c r="D60" s="117">
        <v>367</v>
      </c>
      <c r="E60" s="126">
        <v>48</v>
      </c>
      <c r="F60" s="126">
        <v>335</v>
      </c>
      <c r="G60" s="119">
        <v>48</v>
      </c>
    </row>
    <row r="61" spans="1:7" x14ac:dyDescent="0.25">
      <c r="A61" s="397"/>
      <c r="B61" s="381"/>
      <c r="C61" s="121" t="s">
        <v>72</v>
      </c>
      <c r="D61" s="122">
        <v>1011</v>
      </c>
      <c r="E61" s="127">
        <v>163</v>
      </c>
      <c r="F61" s="127">
        <v>922</v>
      </c>
      <c r="G61" s="124">
        <v>163</v>
      </c>
    </row>
    <row r="62" spans="1:7" x14ac:dyDescent="0.25">
      <c r="A62" s="395" t="s">
        <v>46</v>
      </c>
      <c r="B62" s="381">
        <v>31</v>
      </c>
      <c r="C62" s="112" t="s">
        <v>6</v>
      </c>
      <c r="D62" s="113">
        <v>491</v>
      </c>
      <c r="E62" s="125">
        <v>89</v>
      </c>
      <c r="F62" s="125">
        <v>346</v>
      </c>
      <c r="G62" s="115">
        <v>88</v>
      </c>
    </row>
    <row r="63" spans="1:7" x14ac:dyDescent="0.25">
      <c r="A63" s="396"/>
      <c r="B63" s="381"/>
      <c r="C63" s="116" t="s">
        <v>7</v>
      </c>
      <c r="D63" s="117">
        <v>96</v>
      </c>
      <c r="E63" s="126">
        <v>8</v>
      </c>
      <c r="F63" s="126">
        <v>89</v>
      </c>
      <c r="G63" s="119">
        <v>7</v>
      </c>
    </row>
    <row r="64" spans="1:7" x14ac:dyDescent="0.25">
      <c r="A64" s="397"/>
      <c r="B64" s="381"/>
      <c r="C64" s="121" t="s">
        <v>72</v>
      </c>
      <c r="D64" s="122">
        <v>587</v>
      </c>
      <c r="E64" s="127">
        <v>97</v>
      </c>
      <c r="F64" s="127">
        <v>435</v>
      </c>
      <c r="G64" s="124">
        <v>95</v>
      </c>
    </row>
    <row r="65" spans="1:7" x14ac:dyDescent="0.25">
      <c r="A65" s="395" t="s">
        <v>87</v>
      </c>
      <c r="B65" s="381">
        <v>29</v>
      </c>
      <c r="C65" s="112" t="s">
        <v>6</v>
      </c>
      <c r="D65" s="113">
        <v>841</v>
      </c>
      <c r="E65" s="125">
        <v>148</v>
      </c>
      <c r="F65" s="125">
        <v>709</v>
      </c>
      <c r="G65" s="115">
        <v>146</v>
      </c>
    </row>
    <row r="66" spans="1:7" x14ac:dyDescent="0.25">
      <c r="A66" s="396"/>
      <c r="B66" s="381"/>
      <c r="C66" s="116" t="s">
        <v>7</v>
      </c>
      <c r="D66" s="117">
        <v>258</v>
      </c>
      <c r="E66" s="126">
        <v>20</v>
      </c>
      <c r="F66" s="126">
        <v>198</v>
      </c>
      <c r="G66" s="119">
        <v>20</v>
      </c>
    </row>
    <row r="67" spans="1:7" x14ac:dyDescent="0.25">
      <c r="A67" s="397"/>
      <c r="B67" s="381"/>
      <c r="C67" s="121" t="s">
        <v>72</v>
      </c>
      <c r="D67" s="122">
        <v>1099</v>
      </c>
      <c r="E67" s="127">
        <v>168</v>
      </c>
      <c r="F67" s="127">
        <v>907</v>
      </c>
      <c r="G67" s="124">
        <v>166</v>
      </c>
    </row>
    <row r="68" spans="1:7" x14ac:dyDescent="0.25">
      <c r="A68" s="395" t="s">
        <v>18</v>
      </c>
      <c r="B68" s="381">
        <v>25</v>
      </c>
      <c r="C68" s="112" t="s">
        <v>6</v>
      </c>
      <c r="D68" s="113">
        <v>520</v>
      </c>
      <c r="E68" s="125">
        <v>89</v>
      </c>
      <c r="F68" s="125">
        <v>481</v>
      </c>
      <c r="G68" s="115">
        <v>89</v>
      </c>
    </row>
    <row r="69" spans="1:7" x14ac:dyDescent="0.25">
      <c r="A69" s="396"/>
      <c r="B69" s="381"/>
      <c r="C69" s="116" t="s">
        <v>7</v>
      </c>
      <c r="D69" s="117">
        <v>76</v>
      </c>
      <c r="E69" s="126">
        <v>18</v>
      </c>
      <c r="F69" s="126">
        <v>55</v>
      </c>
      <c r="G69" s="119">
        <v>18</v>
      </c>
    </row>
    <row r="70" spans="1:7" x14ac:dyDescent="0.25">
      <c r="A70" s="397"/>
      <c r="B70" s="381"/>
      <c r="C70" s="121" t="s">
        <v>72</v>
      </c>
      <c r="D70" s="122">
        <v>596</v>
      </c>
      <c r="E70" s="127">
        <v>107</v>
      </c>
      <c r="F70" s="127">
        <v>536</v>
      </c>
      <c r="G70" s="124">
        <v>107</v>
      </c>
    </row>
    <row r="71" spans="1:7" x14ac:dyDescent="0.25">
      <c r="A71" s="395" t="s">
        <v>88</v>
      </c>
      <c r="B71" s="381">
        <v>30</v>
      </c>
      <c r="C71" s="112" t="s">
        <v>6</v>
      </c>
      <c r="D71" s="113">
        <v>517</v>
      </c>
      <c r="E71" s="125">
        <v>76</v>
      </c>
      <c r="F71" s="125">
        <v>383</v>
      </c>
      <c r="G71" s="115">
        <v>73</v>
      </c>
    </row>
    <row r="72" spans="1:7" x14ac:dyDescent="0.25">
      <c r="A72" s="396"/>
      <c r="B72" s="381"/>
      <c r="C72" s="116" t="s">
        <v>7</v>
      </c>
      <c r="D72" s="117">
        <v>206</v>
      </c>
      <c r="E72" s="126">
        <v>18</v>
      </c>
      <c r="F72" s="126">
        <v>63</v>
      </c>
      <c r="G72" s="119">
        <v>14</v>
      </c>
    </row>
    <row r="73" spans="1:7" ht="13" thickBot="1" x14ac:dyDescent="0.3">
      <c r="A73" s="398"/>
      <c r="B73" s="399"/>
      <c r="C73" s="129" t="s">
        <v>72</v>
      </c>
      <c r="D73" s="130">
        <v>723</v>
      </c>
      <c r="E73" s="131">
        <v>94</v>
      </c>
      <c r="F73" s="131">
        <v>446</v>
      </c>
      <c r="G73" s="132">
        <v>87</v>
      </c>
    </row>
    <row r="74" spans="1:7" ht="13" thickTop="1" x14ac:dyDescent="0.25"/>
  </sheetData>
  <mergeCells count="39">
    <mergeCell ref="A68:A70"/>
    <mergeCell ref="B68:B70"/>
    <mergeCell ref="A71:A73"/>
    <mergeCell ref="B71:B73"/>
    <mergeCell ref="A59:A61"/>
    <mergeCell ref="B59:B61"/>
    <mergeCell ref="A62:A64"/>
    <mergeCell ref="B62:B64"/>
    <mergeCell ref="A65:A67"/>
    <mergeCell ref="B65:B67"/>
    <mergeCell ref="D47:G48"/>
    <mergeCell ref="C48:C49"/>
    <mergeCell ref="B50:B52"/>
    <mergeCell ref="A56:A58"/>
    <mergeCell ref="B56:B58"/>
    <mergeCell ref="A53:A55"/>
    <mergeCell ref="B53:B55"/>
    <mergeCell ref="A47:A49"/>
    <mergeCell ref="B47:B49"/>
    <mergeCell ref="A40:A44"/>
    <mergeCell ref="B40:B44"/>
    <mergeCell ref="A25:A29"/>
    <mergeCell ref="B25:B29"/>
    <mergeCell ref="A30:A34"/>
    <mergeCell ref="B30:B34"/>
    <mergeCell ref="A35:A39"/>
    <mergeCell ref="B35:B39"/>
    <mergeCell ref="A10:A14"/>
    <mergeCell ref="B10:B14"/>
    <mergeCell ref="A15:A19"/>
    <mergeCell ref="B15:B19"/>
    <mergeCell ref="A20:A24"/>
    <mergeCell ref="B20:B24"/>
    <mergeCell ref="B5:B9"/>
    <mergeCell ref="J4:O4"/>
    <mergeCell ref="A2:A4"/>
    <mergeCell ref="B2:B4"/>
    <mergeCell ref="D2:G3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5"/>
  <sheetViews>
    <sheetView workbookViewId="0">
      <selection activeCell="A2" sqref="A2:G43"/>
    </sheetView>
  </sheetViews>
  <sheetFormatPr defaultRowHeight="12.5" x14ac:dyDescent="0.25"/>
  <cols>
    <col min="1" max="1" width="21.453125" customWidth="1"/>
    <col min="2" max="2" width="13.90625" customWidth="1"/>
  </cols>
  <sheetData>
    <row r="2" spans="1:7" ht="13" x14ac:dyDescent="0.3">
      <c r="A2" s="404" t="s">
        <v>94</v>
      </c>
      <c r="B2" s="405"/>
      <c r="C2" s="405"/>
      <c r="D2" s="405"/>
      <c r="E2" s="405"/>
      <c r="F2" s="405"/>
      <c r="G2" s="405"/>
    </row>
    <row r="3" spans="1:7" x14ac:dyDescent="0.25">
      <c r="A3" s="405" t="s">
        <v>95</v>
      </c>
      <c r="B3" s="405"/>
      <c r="C3" s="405"/>
      <c r="D3" s="405"/>
      <c r="E3" s="405"/>
      <c r="F3" s="405"/>
      <c r="G3" s="405"/>
    </row>
    <row r="4" spans="1:7" ht="13.5" thickBot="1" x14ac:dyDescent="0.35">
      <c r="A4" s="145"/>
      <c r="B4" s="144"/>
    </row>
    <row r="5" spans="1:7" ht="13.5" thickTop="1" x14ac:dyDescent="0.25">
      <c r="A5" s="385" t="s">
        <v>79</v>
      </c>
      <c r="B5" s="388" t="s">
        <v>80</v>
      </c>
      <c r="C5" s="106"/>
      <c r="D5" s="391">
        <v>2008</v>
      </c>
      <c r="E5" s="391"/>
      <c r="F5" s="391"/>
      <c r="G5" s="391"/>
    </row>
    <row r="6" spans="1:7" ht="13" thickBot="1" x14ac:dyDescent="0.3">
      <c r="A6" s="386"/>
      <c r="B6" s="389"/>
      <c r="C6" s="393" t="s">
        <v>81</v>
      </c>
      <c r="D6" s="392"/>
      <c r="E6" s="392"/>
      <c r="F6" s="392"/>
      <c r="G6" s="392"/>
    </row>
    <row r="7" spans="1:7" ht="26.5" thickTop="1" x14ac:dyDescent="0.25">
      <c r="A7" s="387"/>
      <c r="B7" s="390"/>
      <c r="C7" s="394"/>
      <c r="D7" s="146" t="s">
        <v>82</v>
      </c>
      <c r="E7" s="109" t="s">
        <v>83</v>
      </c>
      <c r="F7" s="110" t="s">
        <v>84</v>
      </c>
      <c r="G7" s="111" t="s">
        <v>85</v>
      </c>
    </row>
    <row r="8" spans="1:7" ht="13.5" customHeight="1" x14ac:dyDescent="0.3">
      <c r="A8" s="107" t="s">
        <v>91</v>
      </c>
      <c r="B8" s="381">
        <v>23</v>
      </c>
      <c r="C8" s="112" t="s">
        <v>6</v>
      </c>
      <c r="D8" s="152">
        <v>568</v>
      </c>
      <c r="E8" s="152">
        <v>58</v>
      </c>
      <c r="F8" s="152">
        <v>461</v>
      </c>
      <c r="G8" s="152">
        <v>56</v>
      </c>
    </row>
    <row r="9" spans="1:7" ht="13" x14ac:dyDescent="0.3">
      <c r="A9" s="107" t="s">
        <v>96</v>
      </c>
      <c r="B9" s="381"/>
      <c r="C9" s="116" t="s">
        <v>7</v>
      </c>
      <c r="D9" s="152" t="s">
        <v>90</v>
      </c>
      <c r="E9" s="152" t="s">
        <v>90</v>
      </c>
      <c r="F9" s="152" t="s">
        <v>90</v>
      </c>
      <c r="G9" s="152" t="s">
        <v>90</v>
      </c>
    </row>
    <row r="10" spans="1:7" x14ac:dyDescent="0.25">
      <c r="A10" s="156"/>
      <c r="B10" s="381"/>
      <c r="C10" s="120" t="s">
        <v>8</v>
      </c>
      <c r="D10" s="152" t="s">
        <v>90</v>
      </c>
      <c r="E10" s="152" t="s">
        <v>90</v>
      </c>
      <c r="F10" s="152" t="s">
        <v>90</v>
      </c>
      <c r="G10" s="152" t="s">
        <v>90</v>
      </c>
    </row>
    <row r="11" spans="1:7" ht="13.5" thickBot="1" x14ac:dyDescent="0.35">
      <c r="A11" s="107"/>
      <c r="B11" s="381"/>
      <c r="C11" s="121" t="s">
        <v>72</v>
      </c>
      <c r="D11" s="153">
        <v>568</v>
      </c>
      <c r="E11" s="153">
        <v>58</v>
      </c>
      <c r="F11" s="153">
        <v>461</v>
      </c>
      <c r="G11" s="153">
        <v>56</v>
      </c>
    </row>
    <row r="12" spans="1:7" x14ac:dyDescent="0.25">
      <c r="A12" s="395" t="s">
        <v>42</v>
      </c>
      <c r="B12" s="381">
        <v>33</v>
      </c>
      <c r="C12" s="112" t="s">
        <v>6</v>
      </c>
      <c r="D12" s="127">
        <v>1233</v>
      </c>
      <c r="E12" s="127">
        <v>87</v>
      </c>
      <c r="F12" s="127">
        <v>690</v>
      </c>
      <c r="G12" s="127">
        <v>85</v>
      </c>
    </row>
    <row r="13" spans="1:7" x14ac:dyDescent="0.25">
      <c r="A13" s="396"/>
      <c r="B13" s="381"/>
      <c r="C13" s="116" t="s">
        <v>7</v>
      </c>
      <c r="D13" s="152">
        <v>153</v>
      </c>
      <c r="E13" s="152">
        <v>45</v>
      </c>
      <c r="F13" s="152">
        <v>119</v>
      </c>
      <c r="G13" s="152">
        <v>45</v>
      </c>
    </row>
    <row r="14" spans="1:7" x14ac:dyDescent="0.25">
      <c r="A14" s="396"/>
      <c r="B14" s="381"/>
      <c r="C14" s="120" t="s">
        <v>8</v>
      </c>
      <c r="D14" s="152" t="s">
        <v>90</v>
      </c>
      <c r="E14" s="152" t="s">
        <v>90</v>
      </c>
      <c r="F14" s="152" t="s">
        <v>90</v>
      </c>
      <c r="G14" s="152" t="s">
        <v>90</v>
      </c>
    </row>
    <row r="15" spans="1:7" ht="13" thickBot="1" x14ac:dyDescent="0.3">
      <c r="A15" s="397"/>
      <c r="B15" s="381"/>
      <c r="C15" s="121" t="s">
        <v>72</v>
      </c>
      <c r="D15" s="153">
        <f>SUM(D12:D13)</f>
        <v>1386</v>
      </c>
      <c r="E15" s="153">
        <f>SUM(E12:E13)</f>
        <v>132</v>
      </c>
      <c r="F15" s="153">
        <f>SUM(F12:F13)</f>
        <v>809</v>
      </c>
      <c r="G15" s="153">
        <f>SUM(G12:G13)</f>
        <v>130</v>
      </c>
    </row>
    <row r="16" spans="1:7" x14ac:dyDescent="0.25">
      <c r="A16" s="395" t="s">
        <v>43</v>
      </c>
      <c r="B16" s="381">
        <v>34</v>
      </c>
      <c r="C16" s="112" t="s">
        <v>6</v>
      </c>
      <c r="D16" s="127">
        <v>899</v>
      </c>
      <c r="E16" s="127">
        <v>161</v>
      </c>
      <c r="F16" s="127">
        <v>454</v>
      </c>
      <c r="G16" s="127">
        <v>155</v>
      </c>
    </row>
    <row r="17" spans="1:7" x14ac:dyDescent="0.25">
      <c r="A17" s="396"/>
      <c r="B17" s="381"/>
      <c r="C17" s="116" t="s">
        <v>7</v>
      </c>
      <c r="D17" s="152">
        <v>137</v>
      </c>
      <c r="E17" s="152">
        <v>27</v>
      </c>
      <c r="F17" s="152">
        <v>61</v>
      </c>
      <c r="G17" s="152">
        <v>27</v>
      </c>
    </row>
    <row r="18" spans="1:7" x14ac:dyDescent="0.25">
      <c r="A18" s="396"/>
      <c r="B18" s="381"/>
      <c r="C18" s="120" t="s">
        <v>8</v>
      </c>
      <c r="D18" s="152" t="s">
        <v>90</v>
      </c>
      <c r="E18" s="152" t="s">
        <v>90</v>
      </c>
      <c r="F18" s="152" t="s">
        <v>90</v>
      </c>
      <c r="G18" s="152" t="s">
        <v>90</v>
      </c>
    </row>
    <row r="19" spans="1:7" ht="13" thickBot="1" x14ac:dyDescent="0.3">
      <c r="A19" s="397"/>
      <c r="B19" s="381"/>
      <c r="C19" s="121" t="s">
        <v>72</v>
      </c>
      <c r="D19" s="153">
        <f>SUM(D16:D17)</f>
        <v>1036</v>
      </c>
      <c r="E19" s="153">
        <f>SUM(E16:E17)</f>
        <v>188</v>
      </c>
      <c r="F19" s="153">
        <f>SUM(F16:F17)</f>
        <v>515</v>
      </c>
      <c r="G19" s="153">
        <f>SUM(G16:G17)</f>
        <v>182</v>
      </c>
    </row>
    <row r="20" spans="1:7" x14ac:dyDescent="0.25">
      <c r="A20" s="395" t="s">
        <v>86</v>
      </c>
      <c r="B20" s="381">
        <v>32</v>
      </c>
      <c r="C20" s="112" t="s">
        <v>6</v>
      </c>
      <c r="D20" s="127">
        <v>738</v>
      </c>
      <c r="E20" s="127">
        <v>116</v>
      </c>
      <c r="F20" s="127">
        <v>529</v>
      </c>
      <c r="G20" s="127">
        <v>115</v>
      </c>
    </row>
    <row r="21" spans="1:7" x14ac:dyDescent="0.25">
      <c r="A21" s="396"/>
      <c r="B21" s="381"/>
      <c r="C21" s="116" t="s">
        <v>7</v>
      </c>
      <c r="D21" s="152">
        <v>515</v>
      </c>
      <c r="E21" s="152">
        <v>63</v>
      </c>
      <c r="F21" s="152">
        <v>240</v>
      </c>
      <c r="G21" s="152">
        <v>62</v>
      </c>
    </row>
    <row r="22" spans="1:7" x14ac:dyDescent="0.25">
      <c r="A22" s="396"/>
      <c r="B22" s="381"/>
      <c r="C22" s="120" t="s">
        <v>8</v>
      </c>
      <c r="D22" s="152" t="s">
        <v>90</v>
      </c>
      <c r="E22" s="152" t="s">
        <v>90</v>
      </c>
      <c r="F22" s="152" t="s">
        <v>90</v>
      </c>
      <c r="G22" s="152" t="s">
        <v>90</v>
      </c>
    </row>
    <row r="23" spans="1:7" ht="13" thickBot="1" x14ac:dyDescent="0.3">
      <c r="A23" s="397"/>
      <c r="B23" s="381"/>
      <c r="C23" s="121" t="s">
        <v>72</v>
      </c>
      <c r="D23" s="153">
        <f>SUM(D20:D21)</f>
        <v>1253</v>
      </c>
      <c r="E23" s="153">
        <f>SUM(E20:E21)</f>
        <v>179</v>
      </c>
      <c r="F23" s="153">
        <f>SUM(F20:F21)</f>
        <v>769</v>
      </c>
      <c r="G23" s="153">
        <f>SUM(G20:G21)</f>
        <v>177</v>
      </c>
    </row>
    <row r="24" spans="1:7" x14ac:dyDescent="0.25">
      <c r="A24" s="395" t="s">
        <v>46</v>
      </c>
      <c r="B24" s="381">
        <v>31</v>
      </c>
      <c r="C24" s="112" t="s">
        <v>6</v>
      </c>
      <c r="D24" s="127">
        <v>939</v>
      </c>
      <c r="E24" s="127">
        <v>123</v>
      </c>
      <c r="F24" s="127">
        <v>548</v>
      </c>
      <c r="G24" s="127">
        <v>119</v>
      </c>
    </row>
    <row r="25" spans="1:7" x14ac:dyDescent="0.25">
      <c r="A25" s="396"/>
      <c r="B25" s="381"/>
      <c r="C25" s="116" t="s">
        <v>7</v>
      </c>
      <c r="D25" s="152">
        <v>125</v>
      </c>
      <c r="E25" s="152">
        <v>17</v>
      </c>
      <c r="F25" s="152">
        <v>125</v>
      </c>
      <c r="G25" s="152">
        <v>17</v>
      </c>
    </row>
    <row r="26" spans="1:7" x14ac:dyDescent="0.25">
      <c r="A26" s="396"/>
      <c r="B26" s="381"/>
      <c r="C26" s="120" t="s">
        <v>8</v>
      </c>
      <c r="D26" s="152" t="s">
        <v>90</v>
      </c>
      <c r="E26" s="152" t="s">
        <v>90</v>
      </c>
      <c r="F26" s="152" t="s">
        <v>90</v>
      </c>
      <c r="G26" s="152" t="s">
        <v>90</v>
      </c>
    </row>
    <row r="27" spans="1:7" ht="13" thickBot="1" x14ac:dyDescent="0.3">
      <c r="A27" s="397"/>
      <c r="B27" s="381"/>
      <c r="C27" s="121" t="s">
        <v>72</v>
      </c>
      <c r="D27" s="153">
        <f>SUM(D24:D25)</f>
        <v>1064</v>
      </c>
      <c r="E27" s="153">
        <f>SUM(E24:E25)</f>
        <v>140</v>
      </c>
      <c r="F27" s="153">
        <f>SUM(F24:F25)</f>
        <v>673</v>
      </c>
      <c r="G27" s="153">
        <f>SUM(G24:G25)</f>
        <v>136</v>
      </c>
    </row>
    <row r="28" spans="1:7" x14ac:dyDescent="0.25">
      <c r="A28" s="395" t="s">
        <v>87</v>
      </c>
      <c r="B28" s="381">
        <v>29</v>
      </c>
      <c r="C28" s="112" t="s">
        <v>6</v>
      </c>
      <c r="D28" s="127">
        <v>1091</v>
      </c>
      <c r="E28" s="127">
        <v>150</v>
      </c>
      <c r="F28" s="127">
        <v>764</v>
      </c>
      <c r="G28" s="127">
        <v>149</v>
      </c>
    </row>
    <row r="29" spans="1:7" x14ac:dyDescent="0.25">
      <c r="A29" s="396"/>
      <c r="B29" s="381"/>
      <c r="C29" s="116" t="s">
        <v>7</v>
      </c>
      <c r="D29" s="152">
        <v>180</v>
      </c>
      <c r="E29" s="152">
        <v>28</v>
      </c>
      <c r="F29" s="152">
        <v>158</v>
      </c>
      <c r="G29" s="152">
        <v>28</v>
      </c>
    </row>
    <row r="30" spans="1:7" x14ac:dyDescent="0.25">
      <c r="A30" s="396"/>
      <c r="B30" s="381"/>
      <c r="C30" s="120" t="s">
        <v>8</v>
      </c>
      <c r="D30" s="152" t="s">
        <v>90</v>
      </c>
      <c r="E30" s="152" t="s">
        <v>90</v>
      </c>
      <c r="F30" s="152" t="s">
        <v>90</v>
      </c>
      <c r="G30" s="152" t="s">
        <v>90</v>
      </c>
    </row>
    <row r="31" spans="1:7" ht="13" thickBot="1" x14ac:dyDescent="0.3">
      <c r="A31" s="397"/>
      <c r="B31" s="381"/>
      <c r="C31" s="121" t="s">
        <v>72</v>
      </c>
      <c r="D31" s="153">
        <f>SUM(D28:D29)</f>
        <v>1271</v>
      </c>
      <c r="E31" s="153">
        <f>SUM(E28:E29)</f>
        <v>178</v>
      </c>
      <c r="F31" s="153">
        <f>SUM(F28:F29)</f>
        <v>922</v>
      </c>
      <c r="G31" s="153">
        <f>SUM(G28:G29)</f>
        <v>177</v>
      </c>
    </row>
    <row r="32" spans="1:7" x14ac:dyDescent="0.25">
      <c r="A32" s="395" t="s">
        <v>18</v>
      </c>
      <c r="B32" s="381">
        <v>25</v>
      </c>
      <c r="C32" s="112" t="s">
        <v>6</v>
      </c>
      <c r="D32" s="127">
        <v>829</v>
      </c>
      <c r="E32" s="127">
        <v>124</v>
      </c>
      <c r="F32" s="127">
        <v>531</v>
      </c>
      <c r="G32" s="127">
        <v>123</v>
      </c>
    </row>
    <row r="33" spans="1:7" x14ac:dyDescent="0.25">
      <c r="A33" s="396"/>
      <c r="B33" s="381"/>
      <c r="C33" s="116" t="s">
        <v>7</v>
      </c>
      <c r="D33" s="152">
        <v>312</v>
      </c>
      <c r="E33" s="152">
        <v>41</v>
      </c>
      <c r="F33" s="152">
        <v>266</v>
      </c>
      <c r="G33" s="152">
        <v>39</v>
      </c>
    </row>
    <row r="34" spans="1:7" x14ac:dyDescent="0.25">
      <c r="A34" s="396"/>
      <c r="B34" s="381"/>
      <c r="C34" s="120" t="s">
        <v>8</v>
      </c>
      <c r="D34" s="152" t="s">
        <v>90</v>
      </c>
      <c r="E34" s="152" t="s">
        <v>90</v>
      </c>
      <c r="F34" s="152" t="s">
        <v>90</v>
      </c>
      <c r="G34" s="152" t="s">
        <v>90</v>
      </c>
    </row>
    <row r="35" spans="1:7" ht="13" thickBot="1" x14ac:dyDescent="0.3">
      <c r="A35" s="397"/>
      <c r="B35" s="381"/>
      <c r="C35" s="121" t="s">
        <v>72</v>
      </c>
      <c r="D35" s="153">
        <f>SUM(D32:D33)</f>
        <v>1141</v>
      </c>
      <c r="E35" s="153">
        <f>SUM(E32:E33)</f>
        <v>165</v>
      </c>
      <c r="F35" s="153">
        <f>SUM(F32:F33)</f>
        <v>797</v>
      </c>
      <c r="G35" s="153">
        <f>SUM(G32:G33)</f>
        <v>162</v>
      </c>
    </row>
    <row r="36" spans="1:7" x14ac:dyDescent="0.25">
      <c r="A36" s="395" t="s">
        <v>88</v>
      </c>
      <c r="B36" s="381">
        <v>30</v>
      </c>
      <c r="C36" s="112" t="s">
        <v>6</v>
      </c>
      <c r="D36" s="127">
        <v>559</v>
      </c>
      <c r="E36" s="127">
        <v>55</v>
      </c>
      <c r="F36" s="127">
        <v>319</v>
      </c>
      <c r="G36" s="127">
        <v>54</v>
      </c>
    </row>
    <row r="37" spans="1:7" x14ac:dyDescent="0.25">
      <c r="A37" s="396"/>
      <c r="B37" s="381"/>
      <c r="C37" s="116" t="s">
        <v>7</v>
      </c>
      <c r="D37" s="152">
        <v>463</v>
      </c>
      <c r="E37" s="152">
        <v>31</v>
      </c>
      <c r="F37" s="152">
        <v>404</v>
      </c>
      <c r="G37" s="152">
        <v>30</v>
      </c>
    </row>
    <row r="38" spans="1:7" x14ac:dyDescent="0.25">
      <c r="A38" s="396"/>
      <c r="B38" s="381"/>
      <c r="C38" s="120" t="s">
        <v>8</v>
      </c>
      <c r="D38" s="152" t="s">
        <v>90</v>
      </c>
      <c r="E38" s="152" t="s">
        <v>90</v>
      </c>
      <c r="F38" s="152" t="s">
        <v>90</v>
      </c>
      <c r="G38" s="152" t="s">
        <v>90</v>
      </c>
    </row>
    <row r="39" spans="1:7" ht="13" thickBot="1" x14ac:dyDescent="0.3">
      <c r="A39" s="398"/>
      <c r="B39" s="399"/>
      <c r="C39" s="129" t="s">
        <v>72</v>
      </c>
      <c r="D39" s="153">
        <f>SUM(D36:D37)</f>
        <v>1022</v>
      </c>
      <c r="E39" s="153">
        <f>SUM(E36:E37)</f>
        <v>86</v>
      </c>
      <c r="F39" s="153">
        <f>SUM(F36:F37)</f>
        <v>723</v>
      </c>
      <c r="G39" s="153">
        <f>SUM(G36:G37)</f>
        <v>84</v>
      </c>
    </row>
    <row r="40" spans="1:7" ht="13.5" thickTop="1" x14ac:dyDescent="0.3">
      <c r="A40" s="150"/>
      <c r="B40" s="400">
        <v>13</v>
      </c>
      <c r="C40" s="112" t="s">
        <v>6</v>
      </c>
      <c r="D40" s="127">
        <v>1434</v>
      </c>
      <c r="E40" s="127">
        <v>351</v>
      </c>
      <c r="F40" s="127">
        <v>1131</v>
      </c>
      <c r="G40" s="127">
        <v>347</v>
      </c>
    </row>
    <row r="41" spans="1:7" ht="13" x14ac:dyDescent="0.3">
      <c r="A41" s="107"/>
      <c r="B41" s="401"/>
      <c r="C41" s="116" t="s">
        <v>7</v>
      </c>
      <c r="D41" s="152" t="s">
        <v>90</v>
      </c>
      <c r="E41" s="152" t="s">
        <v>90</v>
      </c>
      <c r="F41" s="152" t="s">
        <v>90</v>
      </c>
      <c r="G41" s="152" t="s">
        <v>90</v>
      </c>
    </row>
    <row r="42" spans="1:7" ht="13" x14ac:dyDescent="0.3">
      <c r="A42" s="107" t="s">
        <v>99</v>
      </c>
      <c r="B42" s="401"/>
      <c r="C42" s="120" t="s">
        <v>8</v>
      </c>
      <c r="D42" s="152" t="s">
        <v>90</v>
      </c>
      <c r="E42" s="152" t="s">
        <v>90</v>
      </c>
      <c r="F42" s="152" t="s">
        <v>90</v>
      </c>
      <c r="G42" s="152" t="s">
        <v>90</v>
      </c>
    </row>
    <row r="43" spans="1:7" ht="13.5" thickBot="1" x14ac:dyDescent="0.35">
      <c r="A43" s="151"/>
      <c r="B43" s="402"/>
      <c r="C43" s="129" t="s">
        <v>72</v>
      </c>
      <c r="D43" s="152">
        <v>1434</v>
      </c>
      <c r="E43" s="152">
        <v>351</v>
      </c>
      <c r="F43" s="152">
        <v>1131</v>
      </c>
      <c r="G43" s="152">
        <v>347</v>
      </c>
    </row>
    <row r="44" spans="1:7" ht="37.5" customHeight="1" thickTop="1" x14ac:dyDescent="0.25">
      <c r="A44" s="403" t="s">
        <v>97</v>
      </c>
      <c r="B44" s="403"/>
      <c r="C44" s="403"/>
      <c r="D44" s="403"/>
      <c r="E44" s="403"/>
      <c r="F44" s="403"/>
      <c r="G44" s="403"/>
    </row>
    <row r="45" spans="1:7" ht="13" x14ac:dyDescent="0.25">
      <c r="A45" s="147" t="s">
        <v>98</v>
      </c>
      <c r="B45" s="147"/>
      <c r="C45" s="148"/>
      <c r="D45" s="149"/>
      <c r="E45" s="149"/>
      <c r="F45" s="149"/>
      <c r="G45" s="149"/>
    </row>
  </sheetData>
  <mergeCells count="23">
    <mergeCell ref="A2:G2"/>
    <mergeCell ref="A3:G3"/>
    <mergeCell ref="A5:A7"/>
    <mergeCell ref="B5:B7"/>
    <mergeCell ref="D5:G6"/>
    <mergeCell ref="C6:C7"/>
    <mergeCell ref="B8:B11"/>
    <mergeCell ref="A12:A15"/>
    <mergeCell ref="B12:B15"/>
    <mergeCell ref="A16:A19"/>
    <mergeCell ref="B16:B19"/>
    <mergeCell ref="A20:A23"/>
    <mergeCell ref="B20:B23"/>
    <mergeCell ref="B40:B43"/>
    <mergeCell ref="A44:G44"/>
    <mergeCell ref="A36:A39"/>
    <mergeCell ref="B36:B39"/>
    <mergeCell ref="A24:A27"/>
    <mergeCell ref="B24:B27"/>
    <mergeCell ref="A28:A31"/>
    <mergeCell ref="B28:B31"/>
    <mergeCell ref="A32:A35"/>
    <mergeCell ref="B32:B3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0"/>
  <sheetViews>
    <sheetView workbookViewId="0">
      <selection activeCell="O25" sqref="O25"/>
    </sheetView>
  </sheetViews>
  <sheetFormatPr defaultRowHeight="12.5" x14ac:dyDescent="0.25"/>
  <cols>
    <col min="1" max="1" width="21.6328125" bestFit="1" customWidth="1"/>
    <col min="2" max="2" width="20.54296875" customWidth="1"/>
  </cols>
  <sheetData>
    <row r="2" spans="1:7" ht="13" x14ac:dyDescent="0.3">
      <c r="A2" s="404" t="s">
        <v>94</v>
      </c>
      <c r="B2" s="405"/>
      <c r="C2" s="405"/>
      <c r="D2" s="405"/>
      <c r="E2" s="405"/>
      <c r="F2" s="405"/>
      <c r="G2" s="405"/>
    </row>
    <row r="3" spans="1:7" x14ac:dyDescent="0.25">
      <c r="A3" s="405" t="s">
        <v>95</v>
      </c>
      <c r="B3" s="405"/>
      <c r="C3" s="405"/>
      <c r="D3" s="405"/>
      <c r="E3" s="405"/>
      <c r="F3" s="405"/>
      <c r="G3" s="405"/>
    </row>
    <row r="4" spans="1:7" ht="13.5" thickBot="1" x14ac:dyDescent="0.35">
      <c r="A4" s="145"/>
      <c r="B4" s="144"/>
    </row>
    <row r="5" spans="1:7" ht="13.5" customHeight="1" thickTop="1" x14ac:dyDescent="0.25">
      <c r="A5" s="385" t="s">
        <v>79</v>
      </c>
      <c r="B5" s="388" t="s">
        <v>80</v>
      </c>
      <c r="C5" s="106"/>
      <c r="D5" s="391">
        <v>2009</v>
      </c>
      <c r="E5" s="391"/>
      <c r="F5" s="391"/>
      <c r="G5" s="391"/>
    </row>
    <row r="6" spans="1:7" ht="13" thickBot="1" x14ac:dyDescent="0.3">
      <c r="A6" s="386"/>
      <c r="B6" s="389"/>
      <c r="C6" s="393" t="s">
        <v>81</v>
      </c>
      <c r="D6" s="392"/>
      <c r="E6" s="392"/>
      <c r="F6" s="392"/>
      <c r="G6" s="392"/>
    </row>
    <row r="7" spans="1:7" ht="26.5" thickTop="1" x14ac:dyDescent="0.25">
      <c r="A7" s="387"/>
      <c r="B7" s="390"/>
      <c r="C7" s="394"/>
      <c r="D7" s="146" t="s">
        <v>82</v>
      </c>
      <c r="E7" s="109" t="s">
        <v>83</v>
      </c>
      <c r="F7" s="110" t="s">
        <v>84</v>
      </c>
      <c r="G7" s="111" t="s">
        <v>85</v>
      </c>
    </row>
    <row r="8" spans="1:7" ht="13" x14ac:dyDescent="0.3">
      <c r="A8" s="107" t="s">
        <v>91</v>
      </c>
      <c r="B8" s="381">
        <v>23</v>
      </c>
      <c r="C8" s="158" t="s">
        <v>6</v>
      </c>
      <c r="D8" s="152">
        <v>820</v>
      </c>
      <c r="E8" s="152">
        <v>95</v>
      </c>
      <c r="F8" s="152">
        <v>646</v>
      </c>
      <c r="G8" s="152">
        <v>92</v>
      </c>
    </row>
    <row r="9" spans="1:7" ht="13" x14ac:dyDescent="0.3">
      <c r="A9" s="107" t="s">
        <v>96</v>
      </c>
      <c r="B9" s="381"/>
      <c r="C9" s="158" t="s">
        <v>7</v>
      </c>
      <c r="D9" s="152">
        <v>0</v>
      </c>
      <c r="E9" s="152">
        <v>0</v>
      </c>
      <c r="F9" s="152">
        <v>0</v>
      </c>
      <c r="G9" s="152">
        <v>0</v>
      </c>
    </row>
    <row r="10" spans="1:7" x14ac:dyDescent="0.25">
      <c r="A10" s="156"/>
      <c r="B10" s="381"/>
      <c r="C10" s="159" t="s">
        <v>8</v>
      </c>
      <c r="D10" s="152" t="s">
        <v>90</v>
      </c>
      <c r="E10" s="152" t="s">
        <v>90</v>
      </c>
      <c r="F10" s="152" t="s">
        <v>90</v>
      </c>
      <c r="G10" s="152" t="s">
        <v>90</v>
      </c>
    </row>
    <row r="11" spans="1:7" ht="13" x14ac:dyDescent="0.3">
      <c r="A11" s="107"/>
      <c r="B11" s="381"/>
      <c r="C11" s="158" t="s">
        <v>72</v>
      </c>
      <c r="D11" s="152">
        <f>SUM(D8:D10)</f>
        <v>820</v>
      </c>
      <c r="E11" s="152">
        <f>SUM(E8:E10)</f>
        <v>95</v>
      </c>
      <c r="F11" s="152">
        <f>SUM(F8:F10)</f>
        <v>646</v>
      </c>
      <c r="G11" s="152">
        <f>SUM(G8:G10)</f>
        <v>92</v>
      </c>
    </row>
    <row r="12" spans="1:7" x14ac:dyDescent="0.25">
      <c r="A12" s="395" t="s">
        <v>42</v>
      </c>
      <c r="B12" s="381">
        <v>33</v>
      </c>
      <c r="C12" s="158" t="s">
        <v>6</v>
      </c>
      <c r="D12" s="152">
        <v>1276</v>
      </c>
      <c r="E12" s="152">
        <v>69</v>
      </c>
      <c r="F12" s="152">
        <v>564</v>
      </c>
      <c r="G12" s="152">
        <v>66</v>
      </c>
    </row>
    <row r="13" spans="1:7" x14ac:dyDescent="0.25">
      <c r="A13" s="396"/>
      <c r="B13" s="381"/>
      <c r="C13" s="158" t="s">
        <v>7</v>
      </c>
      <c r="D13" s="152">
        <v>104</v>
      </c>
      <c r="E13" s="152">
        <v>5</v>
      </c>
      <c r="F13" s="152">
        <v>29</v>
      </c>
      <c r="G13" s="152">
        <v>5</v>
      </c>
    </row>
    <row r="14" spans="1:7" x14ac:dyDescent="0.25">
      <c r="A14" s="396"/>
      <c r="B14" s="381"/>
      <c r="C14" s="159" t="s">
        <v>8</v>
      </c>
      <c r="D14" s="152" t="s">
        <v>90</v>
      </c>
      <c r="E14" s="152" t="s">
        <v>90</v>
      </c>
      <c r="F14" s="152" t="s">
        <v>90</v>
      </c>
      <c r="G14" s="152" t="s">
        <v>90</v>
      </c>
    </row>
    <row r="15" spans="1:7" x14ac:dyDescent="0.25">
      <c r="A15" s="397"/>
      <c r="B15" s="381"/>
      <c r="C15" s="158" t="s">
        <v>72</v>
      </c>
      <c r="D15" s="152">
        <f>SUM(D12:D14)</f>
        <v>1380</v>
      </c>
      <c r="E15" s="152">
        <f>SUM(E12:E14)</f>
        <v>74</v>
      </c>
      <c r="F15" s="152">
        <f>SUM(F12:F14)</f>
        <v>593</v>
      </c>
      <c r="G15" s="152">
        <f>SUM(G12:G14)</f>
        <v>71</v>
      </c>
    </row>
    <row r="16" spans="1:7" x14ac:dyDescent="0.25">
      <c r="A16" s="395" t="s">
        <v>43</v>
      </c>
      <c r="B16" s="381">
        <v>34</v>
      </c>
      <c r="C16" s="158" t="s">
        <v>6</v>
      </c>
      <c r="D16" s="152">
        <v>539</v>
      </c>
      <c r="E16" s="152">
        <v>141</v>
      </c>
      <c r="F16" s="152">
        <v>477</v>
      </c>
      <c r="G16" s="152">
        <v>141</v>
      </c>
    </row>
    <row r="17" spans="1:7" x14ac:dyDescent="0.25">
      <c r="A17" s="396"/>
      <c r="B17" s="381"/>
      <c r="C17" s="158" t="s">
        <v>7</v>
      </c>
      <c r="D17" s="152">
        <v>170</v>
      </c>
      <c r="E17" s="152">
        <v>26</v>
      </c>
      <c r="F17" s="152">
        <v>88</v>
      </c>
      <c r="G17" s="152">
        <v>26</v>
      </c>
    </row>
    <row r="18" spans="1:7" x14ac:dyDescent="0.25">
      <c r="A18" s="396"/>
      <c r="B18" s="381"/>
      <c r="C18" s="159" t="s">
        <v>8</v>
      </c>
      <c r="D18" s="152" t="s">
        <v>90</v>
      </c>
      <c r="E18" s="152" t="s">
        <v>90</v>
      </c>
      <c r="F18" s="152" t="s">
        <v>90</v>
      </c>
      <c r="G18" s="152" t="s">
        <v>90</v>
      </c>
    </row>
    <row r="19" spans="1:7" x14ac:dyDescent="0.25">
      <c r="A19" s="397"/>
      <c r="B19" s="381"/>
      <c r="C19" s="158" t="s">
        <v>72</v>
      </c>
      <c r="D19" s="152">
        <f>SUM(D16:D18)</f>
        <v>709</v>
      </c>
      <c r="E19" s="152">
        <f>SUM(E16:E18)</f>
        <v>167</v>
      </c>
      <c r="F19" s="152">
        <f>SUM(F16:F18)</f>
        <v>565</v>
      </c>
      <c r="G19" s="152">
        <f>SUM(G16:G18)</f>
        <v>167</v>
      </c>
    </row>
    <row r="20" spans="1:7" x14ac:dyDescent="0.25">
      <c r="A20" s="395" t="s">
        <v>86</v>
      </c>
      <c r="B20" s="381">
        <v>32</v>
      </c>
      <c r="C20" s="158" t="s">
        <v>6</v>
      </c>
      <c r="D20" s="152">
        <v>703</v>
      </c>
      <c r="E20" s="152">
        <v>116</v>
      </c>
      <c r="F20" s="152">
        <v>499</v>
      </c>
      <c r="G20" s="152">
        <v>114</v>
      </c>
    </row>
    <row r="21" spans="1:7" x14ac:dyDescent="0.25">
      <c r="A21" s="396"/>
      <c r="B21" s="381"/>
      <c r="C21" s="158" t="s">
        <v>7</v>
      </c>
      <c r="D21" s="152">
        <v>429</v>
      </c>
      <c r="E21" s="152">
        <v>45</v>
      </c>
      <c r="F21" s="152">
        <v>161</v>
      </c>
      <c r="G21" s="152">
        <v>44</v>
      </c>
    </row>
    <row r="22" spans="1:7" x14ac:dyDescent="0.25">
      <c r="A22" s="396"/>
      <c r="B22" s="381"/>
      <c r="C22" s="159" t="s">
        <v>8</v>
      </c>
      <c r="D22" s="152" t="s">
        <v>90</v>
      </c>
      <c r="E22" s="152" t="s">
        <v>90</v>
      </c>
      <c r="F22" s="152" t="s">
        <v>90</v>
      </c>
      <c r="G22" s="152" t="s">
        <v>90</v>
      </c>
    </row>
    <row r="23" spans="1:7" x14ac:dyDescent="0.25">
      <c r="A23" s="397"/>
      <c r="B23" s="381"/>
      <c r="C23" s="158" t="s">
        <v>72</v>
      </c>
      <c r="D23" s="152">
        <f>SUM(D20:D22)</f>
        <v>1132</v>
      </c>
      <c r="E23" s="152">
        <f>SUM(E20:E22)</f>
        <v>161</v>
      </c>
      <c r="F23" s="152">
        <f>SUM(F20:F22)</f>
        <v>660</v>
      </c>
      <c r="G23" s="152">
        <f>SUM(G20:G22)</f>
        <v>158</v>
      </c>
    </row>
    <row r="24" spans="1:7" x14ac:dyDescent="0.25">
      <c r="A24" s="395" t="s">
        <v>46</v>
      </c>
      <c r="B24" s="381">
        <v>31</v>
      </c>
      <c r="C24" s="158" t="s">
        <v>6</v>
      </c>
      <c r="D24" s="152">
        <v>770</v>
      </c>
      <c r="E24" s="152">
        <v>128</v>
      </c>
      <c r="F24" s="152">
        <v>612</v>
      </c>
      <c r="G24" s="152">
        <v>127</v>
      </c>
    </row>
    <row r="25" spans="1:7" x14ac:dyDescent="0.25">
      <c r="A25" s="396"/>
      <c r="B25" s="381"/>
      <c r="C25" s="158" t="s">
        <v>7</v>
      </c>
      <c r="D25" s="152">
        <v>51</v>
      </c>
      <c r="E25" s="152">
        <v>11</v>
      </c>
      <c r="F25" s="152">
        <v>39</v>
      </c>
      <c r="G25" s="152">
        <v>10</v>
      </c>
    </row>
    <row r="26" spans="1:7" x14ac:dyDescent="0.25">
      <c r="A26" s="396"/>
      <c r="B26" s="381"/>
      <c r="C26" s="159" t="s">
        <v>8</v>
      </c>
      <c r="D26" s="152" t="s">
        <v>90</v>
      </c>
      <c r="E26" s="152" t="s">
        <v>90</v>
      </c>
      <c r="F26" s="152" t="s">
        <v>90</v>
      </c>
      <c r="G26" s="152" t="s">
        <v>90</v>
      </c>
    </row>
    <row r="27" spans="1:7" x14ac:dyDescent="0.25">
      <c r="A27" s="397"/>
      <c r="B27" s="381"/>
      <c r="C27" s="158" t="s">
        <v>72</v>
      </c>
      <c r="D27" s="152">
        <f>SUM(D24:D26)</f>
        <v>821</v>
      </c>
      <c r="E27" s="152">
        <f>SUM(E24:E26)</f>
        <v>139</v>
      </c>
      <c r="F27" s="152">
        <f>SUM(F24:F26)</f>
        <v>651</v>
      </c>
      <c r="G27" s="152">
        <f>SUM(G24:G26)</f>
        <v>137</v>
      </c>
    </row>
    <row r="28" spans="1:7" x14ac:dyDescent="0.25">
      <c r="A28" s="395" t="s">
        <v>87</v>
      </c>
      <c r="B28" s="381">
        <v>29</v>
      </c>
      <c r="C28" s="158" t="s">
        <v>6</v>
      </c>
      <c r="D28" s="152">
        <v>1380</v>
      </c>
      <c r="E28" s="152">
        <v>176</v>
      </c>
      <c r="F28" s="152">
        <v>804</v>
      </c>
      <c r="G28" s="152">
        <v>176</v>
      </c>
    </row>
    <row r="29" spans="1:7" x14ac:dyDescent="0.25">
      <c r="A29" s="396"/>
      <c r="B29" s="381"/>
      <c r="C29" s="158" t="s">
        <v>7</v>
      </c>
      <c r="D29" s="152">
        <v>171</v>
      </c>
      <c r="E29" s="152">
        <v>14</v>
      </c>
      <c r="F29" s="152">
        <v>64</v>
      </c>
      <c r="G29" s="152">
        <v>14</v>
      </c>
    </row>
    <row r="30" spans="1:7" x14ac:dyDescent="0.25">
      <c r="A30" s="396"/>
      <c r="B30" s="381"/>
      <c r="C30" s="159" t="s">
        <v>8</v>
      </c>
      <c r="D30" s="152" t="s">
        <v>90</v>
      </c>
      <c r="E30" s="152" t="s">
        <v>90</v>
      </c>
      <c r="F30" s="152" t="s">
        <v>90</v>
      </c>
      <c r="G30" s="152" t="s">
        <v>90</v>
      </c>
    </row>
    <row r="31" spans="1:7" x14ac:dyDescent="0.25">
      <c r="A31" s="397"/>
      <c r="B31" s="381"/>
      <c r="C31" s="158" t="s">
        <v>72</v>
      </c>
      <c r="D31" s="152">
        <f>SUM(D28:D30)</f>
        <v>1551</v>
      </c>
      <c r="E31" s="152">
        <f>SUM(E28:E30)</f>
        <v>190</v>
      </c>
      <c r="F31" s="152">
        <f>SUM(F28:F30)</f>
        <v>868</v>
      </c>
      <c r="G31" s="152">
        <f>SUM(G28:G30)</f>
        <v>190</v>
      </c>
    </row>
    <row r="32" spans="1:7" x14ac:dyDescent="0.25">
      <c r="A32" s="395" t="s">
        <v>18</v>
      </c>
      <c r="B32" s="381">
        <v>25</v>
      </c>
      <c r="C32" s="158" t="s">
        <v>6</v>
      </c>
      <c r="D32" s="152">
        <v>1025</v>
      </c>
      <c r="E32" s="152">
        <v>133</v>
      </c>
      <c r="F32" s="152">
        <v>589</v>
      </c>
      <c r="G32" s="152">
        <v>132</v>
      </c>
    </row>
    <row r="33" spans="1:7" x14ac:dyDescent="0.25">
      <c r="A33" s="396"/>
      <c r="B33" s="381"/>
      <c r="C33" s="158" t="s">
        <v>7</v>
      </c>
      <c r="D33" s="152">
        <v>128</v>
      </c>
      <c r="E33" s="152">
        <v>23</v>
      </c>
      <c r="F33" s="152">
        <v>80</v>
      </c>
      <c r="G33" s="152">
        <v>22</v>
      </c>
    </row>
    <row r="34" spans="1:7" x14ac:dyDescent="0.25">
      <c r="A34" s="396"/>
      <c r="B34" s="381"/>
      <c r="C34" s="159" t="s">
        <v>8</v>
      </c>
      <c r="D34" s="152" t="s">
        <v>90</v>
      </c>
      <c r="E34" s="152" t="s">
        <v>90</v>
      </c>
      <c r="F34" s="152" t="s">
        <v>90</v>
      </c>
      <c r="G34" s="152" t="s">
        <v>90</v>
      </c>
    </row>
    <row r="35" spans="1:7" x14ac:dyDescent="0.25">
      <c r="A35" s="397"/>
      <c r="B35" s="381"/>
      <c r="C35" s="158" t="s">
        <v>72</v>
      </c>
      <c r="D35" s="152">
        <f>SUM(D32:D34)</f>
        <v>1153</v>
      </c>
      <c r="E35" s="152">
        <f>SUM(E32:E34)</f>
        <v>156</v>
      </c>
      <c r="F35" s="152">
        <f>SUM(F32:F34)</f>
        <v>669</v>
      </c>
      <c r="G35" s="152">
        <f>SUM(G32:G34)</f>
        <v>154</v>
      </c>
    </row>
    <row r="36" spans="1:7" x14ac:dyDescent="0.25">
      <c r="A36" s="395" t="s">
        <v>88</v>
      </c>
      <c r="B36" s="381">
        <v>30</v>
      </c>
      <c r="C36" s="158" t="s">
        <v>6</v>
      </c>
      <c r="D36" s="152">
        <v>693</v>
      </c>
      <c r="E36" s="152">
        <v>68</v>
      </c>
      <c r="F36" s="152">
        <v>373</v>
      </c>
      <c r="G36" s="152">
        <v>67</v>
      </c>
    </row>
    <row r="37" spans="1:7" x14ac:dyDescent="0.25">
      <c r="A37" s="396"/>
      <c r="B37" s="381"/>
      <c r="C37" s="158" t="s">
        <v>7</v>
      </c>
      <c r="D37" s="152">
        <v>127</v>
      </c>
      <c r="E37" s="152">
        <v>19</v>
      </c>
      <c r="F37" s="152">
        <v>73</v>
      </c>
      <c r="G37" s="152">
        <v>19</v>
      </c>
    </row>
    <row r="38" spans="1:7" x14ac:dyDescent="0.25">
      <c r="A38" s="396"/>
      <c r="B38" s="381"/>
      <c r="C38" s="159" t="s">
        <v>8</v>
      </c>
      <c r="D38" s="152" t="s">
        <v>90</v>
      </c>
      <c r="E38" s="152" t="s">
        <v>90</v>
      </c>
      <c r="F38" s="152" t="s">
        <v>90</v>
      </c>
      <c r="G38" s="152" t="s">
        <v>90</v>
      </c>
    </row>
    <row r="39" spans="1:7" ht="13" thickBot="1" x14ac:dyDescent="0.3">
      <c r="A39" s="398"/>
      <c r="B39" s="399"/>
      <c r="C39" s="158" t="s">
        <v>72</v>
      </c>
      <c r="D39" s="152">
        <f>SUM(D36:D38)</f>
        <v>820</v>
      </c>
      <c r="E39" s="152">
        <f>SUM(E36:E38)</f>
        <v>87</v>
      </c>
      <c r="F39" s="152">
        <f>SUM(F36:F38)</f>
        <v>446</v>
      </c>
      <c r="G39" s="152">
        <f>SUM(G36:G38)</f>
        <v>86</v>
      </c>
    </row>
    <row r="40" spans="1:7" ht="13" thickTop="1" x14ac:dyDescent="0.25"/>
  </sheetData>
  <mergeCells count="21">
    <mergeCell ref="A2:G2"/>
    <mergeCell ref="A3:G3"/>
    <mergeCell ref="A5:A7"/>
    <mergeCell ref="B5:B7"/>
    <mergeCell ref="D5:G6"/>
    <mergeCell ref="C6:C7"/>
    <mergeCell ref="B8:B11"/>
    <mergeCell ref="A12:A15"/>
    <mergeCell ref="B12:B15"/>
    <mergeCell ref="A16:A19"/>
    <mergeCell ref="B16:B19"/>
    <mergeCell ref="A20:A23"/>
    <mergeCell ref="B20:B23"/>
    <mergeCell ref="A36:A39"/>
    <mergeCell ref="B36:B39"/>
    <mergeCell ref="A24:A27"/>
    <mergeCell ref="B24:B27"/>
    <mergeCell ref="A28:A31"/>
    <mergeCell ref="B28:B31"/>
    <mergeCell ref="A32:A35"/>
    <mergeCell ref="B32:B3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"/>
  <sheetViews>
    <sheetView topLeftCell="A13" workbookViewId="0">
      <selection activeCell="A3" sqref="A3:C45"/>
    </sheetView>
  </sheetViews>
  <sheetFormatPr defaultRowHeight="12.5" x14ac:dyDescent="0.25"/>
  <cols>
    <col min="1" max="1" width="21.6328125" bestFit="1" customWidth="1"/>
    <col min="3" max="3" width="10" bestFit="1" customWidth="1"/>
    <col min="7" max="7" width="7.453125" bestFit="1" customWidth="1"/>
  </cols>
  <sheetData>
    <row r="1" spans="1:7" x14ac:dyDescent="0.25">
      <c r="A1" t="s">
        <v>103</v>
      </c>
    </row>
    <row r="2" spans="1:7" ht="13" thickBot="1" x14ac:dyDescent="0.3"/>
    <row r="3" spans="1:7" ht="13.5" thickTop="1" x14ac:dyDescent="0.25">
      <c r="A3" s="385" t="s">
        <v>79</v>
      </c>
      <c r="B3" s="388" t="s">
        <v>80</v>
      </c>
      <c r="C3" s="106"/>
      <c r="D3" s="391">
        <v>2010</v>
      </c>
      <c r="E3" s="391"/>
      <c r="F3" s="391"/>
      <c r="G3" s="391"/>
    </row>
    <row r="4" spans="1:7" ht="13" thickBot="1" x14ac:dyDescent="0.3">
      <c r="A4" s="386"/>
      <c r="B4" s="389"/>
      <c r="C4" s="393" t="s">
        <v>81</v>
      </c>
      <c r="D4" s="392"/>
      <c r="E4" s="392"/>
      <c r="F4" s="392"/>
      <c r="G4" s="392"/>
    </row>
    <row r="5" spans="1:7" ht="26.5" thickTop="1" x14ac:dyDescent="0.25">
      <c r="A5" s="387"/>
      <c r="B5" s="390"/>
      <c r="C5" s="394"/>
      <c r="D5" s="108" t="s">
        <v>82</v>
      </c>
      <c r="E5" s="109" t="s">
        <v>83</v>
      </c>
      <c r="F5" s="110" t="s">
        <v>84</v>
      </c>
      <c r="G5" s="111" t="s">
        <v>85</v>
      </c>
    </row>
    <row r="6" spans="1:7" ht="13" x14ac:dyDescent="0.3">
      <c r="A6" s="107"/>
      <c r="B6" s="381">
        <v>23</v>
      </c>
      <c r="C6" s="112" t="s">
        <v>6</v>
      </c>
      <c r="D6" s="114">
        <v>210</v>
      </c>
      <c r="E6" s="114">
        <v>53</v>
      </c>
      <c r="F6" s="114">
        <v>149</v>
      </c>
      <c r="G6" s="115">
        <v>54</v>
      </c>
    </row>
    <row r="7" spans="1:7" ht="13" x14ac:dyDescent="0.3">
      <c r="A7" s="107"/>
      <c r="B7" s="381"/>
      <c r="C7" s="116" t="s">
        <v>7</v>
      </c>
      <c r="D7" s="118">
        <v>0</v>
      </c>
      <c r="E7" s="118">
        <v>0</v>
      </c>
      <c r="F7" s="118">
        <v>150</v>
      </c>
      <c r="G7" s="119">
        <v>94</v>
      </c>
    </row>
    <row r="8" spans="1:7" ht="13" x14ac:dyDescent="0.3">
      <c r="A8" s="107" t="s">
        <v>91</v>
      </c>
      <c r="B8" s="381"/>
      <c r="C8" s="120" t="s">
        <v>8</v>
      </c>
      <c r="D8" s="118">
        <v>150</v>
      </c>
      <c r="E8" s="118">
        <v>94</v>
      </c>
      <c r="F8" s="118" t="s">
        <v>90</v>
      </c>
      <c r="G8" s="119" t="s">
        <v>90</v>
      </c>
    </row>
    <row r="9" spans="1:7" ht="13" x14ac:dyDescent="0.3">
      <c r="A9" s="107" t="s">
        <v>96</v>
      </c>
      <c r="B9" s="381"/>
      <c r="C9" s="116"/>
      <c r="D9" s="118"/>
      <c r="E9" s="118"/>
      <c r="F9" s="118"/>
      <c r="G9" s="119"/>
    </row>
    <row r="10" spans="1:7" ht="13" x14ac:dyDescent="0.3">
      <c r="A10" s="107"/>
      <c r="B10" s="381"/>
      <c r="C10" s="121" t="s">
        <v>72</v>
      </c>
      <c r="D10" s="123">
        <f>D6+D8</f>
        <v>360</v>
      </c>
      <c r="E10" s="123">
        <f>E6+E7</f>
        <v>53</v>
      </c>
      <c r="F10" s="123">
        <f>F6+F7</f>
        <v>299</v>
      </c>
      <c r="G10" s="123">
        <f>G6+G7</f>
        <v>148</v>
      </c>
    </row>
    <row r="11" spans="1:7" x14ac:dyDescent="0.25">
      <c r="A11" s="395" t="s">
        <v>42</v>
      </c>
      <c r="B11" s="381">
        <v>33</v>
      </c>
      <c r="C11" s="112" t="s">
        <v>6</v>
      </c>
      <c r="D11" s="114">
        <v>536</v>
      </c>
      <c r="E11" s="114">
        <v>43</v>
      </c>
      <c r="F11" s="114">
        <v>332</v>
      </c>
      <c r="G11" s="115">
        <v>42</v>
      </c>
    </row>
    <row r="12" spans="1:7" x14ac:dyDescent="0.25">
      <c r="A12" s="396"/>
      <c r="B12" s="381"/>
      <c r="C12" s="116" t="s">
        <v>7</v>
      </c>
      <c r="D12" s="118">
        <v>71</v>
      </c>
      <c r="E12" s="118">
        <v>17</v>
      </c>
      <c r="F12" s="118">
        <v>75</v>
      </c>
      <c r="G12" s="119">
        <v>32</v>
      </c>
    </row>
    <row r="13" spans="1:7" x14ac:dyDescent="0.25">
      <c r="A13" s="396"/>
      <c r="B13" s="381"/>
      <c r="C13" s="120" t="s">
        <v>8</v>
      </c>
      <c r="D13" s="118" t="s">
        <v>90</v>
      </c>
      <c r="E13" s="118" t="s">
        <v>90</v>
      </c>
      <c r="F13" s="118" t="s">
        <v>90</v>
      </c>
      <c r="G13" s="119" t="s">
        <v>90</v>
      </c>
    </row>
    <row r="14" spans="1:7" x14ac:dyDescent="0.25">
      <c r="A14" s="396"/>
      <c r="B14" s="381"/>
      <c r="C14" s="116"/>
      <c r="D14" s="118"/>
      <c r="E14" s="118"/>
      <c r="F14" s="118"/>
      <c r="G14" s="119"/>
    </row>
    <row r="15" spans="1:7" x14ac:dyDescent="0.25">
      <c r="A15" s="397"/>
      <c r="B15" s="381"/>
      <c r="C15" s="121" t="s">
        <v>72</v>
      </c>
      <c r="D15" s="123">
        <f>D11+D12</f>
        <v>607</v>
      </c>
      <c r="E15" s="123">
        <f>E11+E12</f>
        <v>60</v>
      </c>
      <c r="F15" s="123">
        <f>F11+F12</f>
        <v>407</v>
      </c>
      <c r="G15" s="123">
        <f>G11+G12</f>
        <v>74</v>
      </c>
    </row>
    <row r="16" spans="1:7" x14ac:dyDescent="0.25">
      <c r="A16" s="395" t="s">
        <v>43</v>
      </c>
      <c r="B16" s="381">
        <v>34</v>
      </c>
      <c r="C16" s="112" t="s">
        <v>6</v>
      </c>
      <c r="D16" s="114">
        <v>376</v>
      </c>
      <c r="E16" s="114">
        <v>62</v>
      </c>
      <c r="F16" s="114">
        <v>188</v>
      </c>
      <c r="G16" s="115">
        <v>62</v>
      </c>
    </row>
    <row r="17" spans="1:7" x14ac:dyDescent="0.25">
      <c r="A17" s="396"/>
      <c r="B17" s="381"/>
      <c r="C17" s="116" t="s">
        <v>7</v>
      </c>
      <c r="D17" s="118">
        <v>42</v>
      </c>
      <c r="E17" s="118">
        <v>9</v>
      </c>
      <c r="F17" s="118">
        <v>33</v>
      </c>
      <c r="G17" s="119">
        <v>9</v>
      </c>
    </row>
    <row r="18" spans="1:7" x14ac:dyDescent="0.25">
      <c r="A18" s="396"/>
      <c r="B18" s="381"/>
      <c r="C18" s="128" t="s">
        <v>8</v>
      </c>
      <c r="D18" s="118" t="s">
        <v>90</v>
      </c>
      <c r="E18" s="118" t="s">
        <v>90</v>
      </c>
      <c r="F18" s="118" t="s">
        <v>90</v>
      </c>
      <c r="G18" s="119" t="s">
        <v>90</v>
      </c>
    </row>
    <row r="19" spans="1:7" x14ac:dyDescent="0.25">
      <c r="A19" s="396"/>
      <c r="B19" s="381"/>
      <c r="C19" s="116"/>
      <c r="D19" s="406" t="s">
        <v>104</v>
      </c>
      <c r="E19" s="407"/>
      <c r="F19" s="407"/>
      <c r="G19" s="408"/>
    </row>
    <row r="20" spans="1:7" x14ac:dyDescent="0.25">
      <c r="A20" s="397"/>
      <c r="B20" s="381"/>
      <c r="C20" s="121" t="s">
        <v>72</v>
      </c>
      <c r="D20" s="123">
        <f>D16+D17</f>
        <v>418</v>
      </c>
      <c r="E20" s="123">
        <f>E16+E17</f>
        <v>71</v>
      </c>
      <c r="F20" s="123">
        <f>F16+F17</f>
        <v>221</v>
      </c>
      <c r="G20" s="123">
        <f>G16+G17</f>
        <v>71</v>
      </c>
    </row>
    <row r="21" spans="1:7" x14ac:dyDescent="0.25">
      <c r="A21" s="395" t="s">
        <v>86</v>
      </c>
      <c r="B21" s="381">
        <v>32</v>
      </c>
      <c r="C21" s="112" t="s">
        <v>6</v>
      </c>
      <c r="D21" s="114">
        <v>941</v>
      </c>
      <c r="E21" s="114">
        <v>102</v>
      </c>
      <c r="F21" s="114">
        <v>462</v>
      </c>
      <c r="G21" s="115">
        <v>101</v>
      </c>
    </row>
    <row r="22" spans="1:7" x14ac:dyDescent="0.25">
      <c r="A22" s="396"/>
      <c r="B22" s="381"/>
      <c r="C22" s="116" t="s">
        <v>7</v>
      </c>
      <c r="D22" s="118">
        <v>520</v>
      </c>
      <c r="E22" s="118">
        <v>48</v>
      </c>
      <c r="F22" s="118">
        <v>248</v>
      </c>
      <c r="G22" s="119">
        <v>48</v>
      </c>
    </row>
    <row r="23" spans="1:7" x14ac:dyDescent="0.25">
      <c r="A23" s="396"/>
      <c r="B23" s="381"/>
      <c r="C23" s="120" t="s">
        <v>8</v>
      </c>
      <c r="D23" s="118" t="s">
        <v>90</v>
      </c>
      <c r="E23" s="118" t="s">
        <v>90</v>
      </c>
      <c r="F23" s="118" t="s">
        <v>90</v>
      </c>
      <c r="G23" s="119" t="s">
        <v>90</v>
      </c>
    </row>
    <row r="24" spans="1:7" x14ac:dyDescent="0.25">
      <c r="A24" s="396"/>
      <c r="B24" s="381"/>
      <c r="C24" s="116"/>
      <c r="D24" s="118"/>
      <c r="E24" s="118"/>
      <c r="F24" s="118"/>
      <c r="G24" s="119"/>
    </row>
    <row r="25" spans="1:7" x14ac:dyDescent="0.25">
      <c r="A25" s="397"/>
      <c r="B25" s="381"/>
      <c r="C25" s="121" t="s">
        <v>72</v>
      </c>
      <c r="D25" s="123">
        <f>D21+D22</f>
        <v>1461</v>
      </c>
      <c r="E25" s="123">
        <f>E21+E22</f>
        <v>150</v>
      </c>
      <c r="F25" s="123">
        <f>F21+F22</f>
        <v>710</v>
      </c>
      <c r="G25" s="123">
        <f>G21+G22</f>
        <v>149</v>
      </c>
    </row>
    <row r="26" spans="1:7" x14ac:dyDescent="0.25">
      <c r="A26" s="395" t="s">
        <v>46</v>
      </c>
      <c r="B26" s="381">
        <v>31</v>
      </c>
      <c r="C26" s="112" t="s">
        <v>6</v>
      </c>
      <c r="D26" s="114">
        <v>1550</v>
      </c>
      <c r="E26" s="114">
        <v>160</v>
      </c>
      <c r="F26" s="114">
        <v>1058</v>
      </c>
      <c r="G26" s="115">
        <v>152</v>
      </c>
    </row>
    <row r="27" spans="1:7" x14ac:dyDescent="0.25">
      <c r="A27" s="396"/>
      <c r="B27" s="381"/>
      <c r="C27" s="116" t="s">
        <v>7</v>
      </c>
      <c r="D27" s="118">
        <v>50</v>
      </c>
      <c r="E27" s="118">
        <v>13</v>
      </c>
      <c r="F27" s="118">
        <v>50</v>
      </c>
      <c r="G27" s="119">
        <v>13</v>
      </c>
    </row>
    <row r="28" spans="1:7" x14ac:dyDescent="0.25">
      <c r="A28" s="396"/>
      <c r="B28" s="381"/>
      <c r="C28" s="120" t="s">
        <v>8</v>
      </c>
      <c r="D28" s="118" t="s">
        <v>90</v>
      </c>
      <c r="E28" s="118" t="s">
        <v>90</v>
      </c>
      <c r="F28" s="118" t="s">
        <v>90</v>
      </c>
      <c r="G28" s="119" t="s">
        <v>90</v>
      </c>
    </row>
    <row r="29" spans="1:7" x14ac:dyDescent="0.25">
      <c r="A29" s="396"/>
      <c r="B29" s="381"/>
      <c r="C29" s="116"/>
      <c r="D29" s="118"/>
      <c r="E29" s="118"/>
      <c r="F29" s="118"/>
      <c r="G29" s="119"/>
    </row>
    <row r="30" spans="1:7" x14ac:dyDescent="0.25">
      <c r="A30" s="397"/>
      <c r="B30" s="381"/>
      <c r="C30" s="121" t="s">
        <v>72</v>
      </c>
      <c r="D30" s="123">
        <f>D26+D27</f>
        <v>1600</v>
      </c>
      <c r="E30" s="123">
        <f>E26+E27</f>
        <v>173</v>
      </c>
      <c r="F30" s="123">
        <f>F26+F27</f>
        <v>1108</v>
      </c>
      <c r="G30" s="123">
        <f>G26+G27</f>
        <v>165</v>
      </c>
    </row>
    <row r="31" spans="1:7" x14ac:dyDescent="0.25">
      <c r="A31" s="395" t="s">
        <v>87</v>
      </c>
      <c r="B31" s="381">
        <v>29</v>
      </c>
      <c r="C31" s="112" t="s">
        <v>6</v>
      </c>
      <c r="D31" s="114">
        <v>1328</v>
      </c>
      <c r="E31" s="114">
        <v>170</v>
      </c>
      <c r="F31" s="114">
        <v>781</v>
      </c>
      <c r="G31" s="115">
        <v>164</v>
      </c>
    </row>
    <row r="32" spans="1:7" x14ac:dyDescent="0.25">
      <c r="A32" s="396"/>
      <c r="B32" s="381"/>
      <c r="C32" s="116" t="s">
        <v>7</v>
      </c>
      <c r="D32" s="118">
        <v>124</v>
      </c>
      <c r="E32" s="118">
        <v>22</v>
      </c>
      <c r="F32" s="118">
        <v>95</v>
      </c>
      <c r="G32" s="119">
        <v>21</v>
      </c>
    </row>
    <row r="33" spans="1:7" x14ac:dyDescent="0.25">
      <c r="A33" s="396"/>
      <c r="B33" s="381"/>
      <c r="C33" s="120" t="s">
        <v>8</v>
      </c>
      <c r="D33" s="118" t="s">
        <v>90</v>
      </c>
      <c r="E33" s="118" t="s">
        <v>90</v>
      </c>
      <c r="F33" s="118" t="s">
        <v>90</v>
      </c>
      <c r="G33" s="119" t="s">
        <v>90</v>
      </c>
    </row>
    <row r="34" spans="1:7" x14ac:dyDescent="0.25">
      <c r="A34" s="396"/>
      <c r="B34" s="381"/>
      <c r="C34" s="116"/>
      <c r="D34" s="118"/>
      <c r="E34" s="118"/>
      <c r="F34" s="118"/>
      <c r="G34" s="119"/>
    </row>
    <row r="35" spans="1:7" x14ac:dyDescent="0.25">
      <c r="A35" s="397"/>
      <c r="B35" s="381"/>
      <c r="C35" s="121" t="s">
        <v>72</v>
      </c>
      <c r="D35" s="123">
        <f>D31+D32</f>
        <v>1452</v>
      </c>
      <c r="E35" s="123">
        <f>E31+E32</f>
        <v>192</v>
      </c>
      <c r="F35" s="123">
        <f>F31+F32</f>
        <v>876</v>
      </c>
      <c r="G35" s="123">
        <f>G31+G32</f>
        <v>185</v>
      </c>
    </row>
    <row r="36" spans="1:7" x14ac:dyDescent="0.25">
      <c r="A36" s="395" t="s">
        <v>18</v>
      </c>
      <c r="B36" s="381">
        <v>25</v>
      </c>
      <c r="C36" s="112" t="s">
        <v>6</v>
      </c>
      <c r="D36" s="114">
        <v>1224</v>
      </c>
      <c r="E36" s="114">
        <v>156</v>
      </c>
      <c r="F36" s="114">
        <v>768</v>
      </c>
      <c r="G36" s="115">
        <v>152</v>
      </c>
    </row>
    <row r="37" spans="1:7" x14ac:dyDescent="0.25">
      <c r="A37" s="396"/>
      <c r="B37" s="381"/>
      <c r="C37" s="116" t="s">
        <v>7</v>
      </c>
      <c r="D37" s="118">
        <v>61</v>
      </c>
      <c r="E37" s="118">
        <v>7</v>
      </c>
      <c r="F37" s="118">
        <v>38</v>
      </c>
      <c r="G37" s="119">
        <v>8</v>
      </c>
    </row>
    <row r="38" spans="1:7" x14ac:dyDescent="0.25">
      <c r="A38" s="396"/>
      <c r="B38" s="381"/>
      <c r="C38" s="120" t="s">
        <v>8</v>
      </c>
      <c r="D38" s="118" t="s">
        <v>90</v>
      </c>
      <c r="E38" s="118" t="s">
        <v>90</v>
      </c>
      <c r="F38" s="118" t="s">
        <v>90</v>
      </c>
      <c r="G38" s="119" t="s">
        <v>90</v>
      </c>
    </row>
    <row r="39" spans="1:7" x14ac:dyDescent="0.25">
      <c r="A39" s="396"/>
      <c r="B39" s="381"/>
      <c r="C39" s="116"/>
      <c r="D39" s="118"/>
      <c r="E39" s="118"/>
      <c r="F39" s="118"/>
      <c r="G39" s="119"/>
    </row>
    <row r="40" spans="1:7" x14ac:dyDescent="0.25">
      <c r="A40" s="397"/>
      <c r="B40" s="381"/>
      <c r="C40" s="121" t="s">
        <v>72</v>
      </c>
      <c r="D40" s="123">
        <f>D36+D37</f>
        <v>1285</v>
      </c>
      <c r="E40" s="123">
        <f>E36+E37</f>
        <v>163</v>
      </c>
      <c r="F40" s="123">
        <f>F36+F37</f>
        <v>806</v>
      </c>
      <c r="G40" s="123">
        <f>G36+G37</f>
        <v>160</v>
      </c>
    </row>
    <row r="41" spans="1:7" x14ac:dyDescent="0.25">
      <c r="A41" s="395" t="s">
        <v>88</v>
      </c>
      <c r="B41" s="381">
        <v>30</v>
      </c>
      <c r="C41" s="112" t="s">
        <v>6</v>
      </c>
      <c r="D41" s="114">
        <v>752</v>
      </c>
      <c r="E41" s="114">
        <v>86</v>
      </c>
      <c r="F41" s="114">
        <v>398</v>
      </c>
      <c r="G41" s="115">
        <v>84</v>
      </c>
    </row>
    <row r="42" spans="1:7" x14ac:dyDescent="0.25">
      <c r="A42" s="396"/>
      <c r="B42" s="381"/>
      <c r="C42" s="116" t="s">
        <v>7</v>
      </c>
      <c r="D42" s="118">
        <v>92</v>
      </c>
      <c r="E42" s="118">
        <v>14</v>
      </c>
      <c r="F42" s="118">
        <v>73</v>
      </c>
      <c r="G42" s="119">
        <v>14</v>
      </c>
    </row>
    <row r="43" spans="1:7" x14ac:dyDescent="0.25">
      <c r="A43" s="396"/>
      <c r="B43" s="381"/>
      <c r="C43" s="120" t="s">
        <v>8</v>
      </c>
      <c r="D43" s="118" t="s">
        <v>90</v>
      </c>
      <c r="E43" s="118" t="s">
        <v>90</v>
      </c>
      <c r="F43" s="118" t="s">
        <v>90</v>
      </c>
      <c r="G43" s="119" t="s">
        <v>90</v>
      </c>
    </row>
    <row r="44" spans="1:7" x14ac:dyDescent="0.25">
      <c r="A44" s="396"/>
      <c r="B44" s="381"/>
      <c r="C44" s="116"/>
      <c r="D44" s="118"/>
      <c r="E44" s="118"/>
      <c r="F44" s="118"/>
      <c r="G44" s="119"/>
    </row>
    <row r="45" spans="1:7" ht="13" thickBot="1" x14ac:dyDescent="0.3">
      <c r="A45" s="398"/>
      <c r="B45" s="399"/>
      <c r="C45" s="129" t="s">
        <v>72</v>
      </c>
      <c r="D45" s="123">
        <f>D41+D42</f>
        <v>844</v>
      </c>
      <c r="E45" s="123">
        <f>E41+E42</f>
        <v>100</v>
      </c>
      <c r="F45" s="123">
        <f>F41+F42</f>
        <v>471</v>
      </c>
      <c r="G45" s="123">
        <f>G41+G42</f>
        <v>98</v>
      </c>
    </row>
    <row r="46" spans="1:7" ht="13" thickTop="1" x14ac:dyDescent="0.25"/>
  </sheetData>
  <mergeCells count="20">
    <mergeCell ref="A3:A5"/>
    <mergeCell ref="B3:B5"/>
    <mergeCell ref="D3:G4"/>
    <mergeCell ref="C4:C5"/>
    <mergeCell ref="B6:B10"/>
    <mergeCell ref="A11:A15"/>
    <mergeCell ref="B11:B15"/>
    <mergeCell ref="A16:A20"/>
    <mergeCell ref="B16:B20"/>
    <mergeCell ref="D19:G19"/>
    <mergeCell ref="A36:A40"/>
    <mergeCell ref="B36:B40"/>
    <mergeCell ref="A41:A45"/>
    <mergeCell ref="B41:B45"/>
    <mergeCell ref="A21:A25"/>
    <mergeCell ref="B21:B25"/>
    <mergeCell ref="A26:A30"/>
    <mergeCell ref="B26:B30"/>
    <mergeCell ref="A31:A35"/>
    <mergeCell ref="B31:B3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5"/>
  <sheetViews>
    <sheetView topLeftCell="A34" workbookViewId="0">
      <selection activeCell="A41" sqref="A41:G65"/>
    </sheetView>
  </sheetViews>
  <sheetFormatPr defaultRowHeight="12.5" x14ac:dyDescent="0.25"/>
  <cols>
    <col min="1" max="1" width="21.453125" customWidth="1"/>
    <col min="2" max="2" width="13.08984375" customWidth="1"/>
    <col min="3" max="3" width="16" bestFit="1" customWidth="1"/>
  </cols>
  <sheetData>
    <row r="1" spans="1:7" ht="13.5" thickTop="1" x14ac:dyDescent="0.25">
      <c r="A1" s="385" t="s">
        <v>79</v>
      </c>
      <c r="B1" s="388" t="s">
        <v>80</v>
      </c>
      <c r="C1" s="106"/>
      <c r="D1" s="391">
        <v>2011</v>
      </c>
      <c r="E1" s="391"/>
      <c r="F1" s="391"/>
      <c r="G1" s="391"/>
    </row>
    <row r="2" spans="1:7" ht="13" thickBot="1" x14ac:dyDescent="0.3">
      <c r="A2" s="386"/>
      <c r="B2" s="389"/>
      <c r="C2" s="393" t="s">
        <v>81</v>
      </c>
      <c r="D2" s="392"/>
      <c r="E2" s="392"/>
      <c r="F2" s="392"/>
      <c r="G2" s="392"/>
    </row>
    <row r="3" spans="1:7" ht="26.5" thickTop="1" x14ac:dyDescent="0.25">
      <c r="A3" s="387"/>
      <c r="B3" s="390"/>
      <c r="C3" s="394"/>
      <c r="D3" s="146" t="s">
        <v>82</v>
      </c>
      <c r="E3" s="109" t="s">
        <v>83</v>
      </c>
      <c r="F3" s="110" t="s">
        <v>84</v>
      </c>
      <c r="G3" s="111" t="s">
        <v>85</v>
      </c>
    </row>
    <row r="4" spans="1:7" x14ac:dyDescent="0.25">
      <c r="A4" s="395" t="s">
        <v>42</v>
      </c>
      <c r="B4" s="381">
        <v>33</v>
      </c>
      <c r="C4" s="112" t="s">
        <v>6</v>
      </c>
      <c r="D4" s="114">
        <v>1271</v>
      </c>
      <c r="E4" s="114">
        <v>72</v>
      </c>
      <c r="F4" s="114">
        <v>592</v>
      </c>
      <c r="G4" s="115">
        <v>70</v>
      </c>
    </row>
    <row r="5" spans="1:7" x14ac:dyDescent="0.25">
      <c r="A5" s="396"/>
      <c r="B5" s="381"/>
      <c r="C5" s="116" t="s">
        <v>7</v>
      </c>
      <c r="D5" s="118">
        <v>57</v>
      </c>
      <c r="E5" s="118">
        <v>7</v>
      </c>
      <c r="F5" s="118">
        <v>18</v>
      </c>
      <c r="G5" s="119">
        <v>4</v>
      </c>
    </row>
    <row r="6" spans="1:7" x14ac:dyDescent="0.25">
      <c r="A6" s="396"/>
      <c r="B6" s="381"/>
      <c r="C6" s="120" t="s">
        <v>8</v>
      </c>
      <c r="D6" s="118" t="s">
        <v>90</v>
      </c>
      <c r="E6" s="118" t="s">
        <v>90</v>
      </c>
      <c r="F6" s="118" t="s">
        <v>90</v>
      </c>
      <c r="G6" s="119" t="s">
        <v>90</v>
      </c>
    </row>
    <row r="7" spans="1:7" x14ac:dyDescent="0.25">
      <c r="A7" s="396"/>
      <c r="B7" s="381"/>
      <c r="C7" s="116"/>
      <c r="D7" s="118"/>
      <c r="E7" s="118"/>
      <c r="F7" s="118"/>
      <c r="G7" s="119"/>
    </row>
    <row r="8" spans="1:7" x14ac:dyDescent="0.25">
      <c r="A8" s="397"/>
      <c r="B8" s="381"/>
      <c r="C8" s="121" t="s">
        <v>72</v>
      </c>
      <c r="D8" s="123">
        <f t="shared" ref="D8:G8" si="0">D4+D5</f>
        <v>1328</v>
      </c>
      <c r="E8" s="123">
        <f t="shared" si="0"/>
        <v>79</v>
      </c>
      <c r="F8" s="123">
        <f t="shared" si="0"/>
        <v>610</v>
      </c>
      <c r="G8" s="123">
        <f t="shared" si="0"/>
        <v>74</v>
      </c>
    </row>
    <row r="9" spans="1:7" x14ac:dyDescent="0.25">
      <c r="A9" s="395" t="s">
        <v>43</v>
      </c>
      <c r="B9" s="381">
        <v>34</v>
      </c>
      <c r="C9" s="112" t="s">
        <v>6</v>
      </c>
      <c r="D9" s="114">
        <v>488</v>
      </c>
      <c r="E9" s="114">
        <v>130</v>
      </c>
      <c r="F9" s="114">
        <v>470</v>
      </c>
      <c r="G9" s="115">
        <v>130</v>
      </c>
    </row>
    <row r="10" spans="1:7" x14ac:dyDescent="0.25">
      <c r="A10" s="396"/>
      <c r="B10" s="381"/>
      <c r="C10" s="116" t="s">
        <v>7</v>
      </c>
      <c r="D10" s="118">
        <v>175</v>
      </c>
      <c r="E10" s="118">
        <v>43</v>
      </c>
      <c r="F10" s="118">
        <v>116</v>
      </c>
      <c r="G10" s="119">
        <v>42</v>
      </c>
    </row>
    <row r="11" spans="1:7" x14ac:dyDescent="0.25">
      <c r="A11" s="396"/>
      <c r="B11" s="381"/>
      <c r="C11" s="128" t="s">
        <v>8</v>
      </c>
      <c r="D11" s="118" t="s">
        <v>90</v>
      </c>
      <c r="E11" s="118" t="s">
        <v>90</v>
      </c>
      <c r="F11" s="118" t="s">
        <v>90</v>
      </c>
      <c r="G11" s="119" t="s">
        <v>90</v>
      </c>
    </row>
    <row r="12" spans="1:7" x14ac:dyDescent="0.25">
      <c r="A12" s="396"/>
      <c r="B12" s="381"/>
      <c r="C12" s="116"/>
      <c r="D12" s="118"/>
      <c r="E12" s="118"/>
      <c r="F12" s="118"/>
      <c r="G12" s="119"/>
    </row>
    <row r="13" spans="1:7" x14ac:dyDescent="0.25">
      <c r="A13" s="397"/>
      <c r="B13" s="381"/>
      <c r="C13" s="121" t="s">
        <v>72</v>
      </c>
      <c r="D13" s="123">
        <f t="shared" ref="D13:G13" si="1">D9+D10</f>
        <v>663</v>
      </c>
      <c r="E13" s="123">
        <f t="shared" si="1"/>
        <v>173</v>
      </c>
      <c r="F13" s="123">
        <f t="shared" si="1"/>
        <v>586</v>
      </c>
      <c r="G13" s="123">
        <f t="shared" si="1"/>
        <v>172</v>
      </c>
    </row>
    <row r="14" spans="1:7" x14ac:dyDescent="0.25">
      <c r="A14" s="395" t="s">
        <v>86</v>
      </c>
      <c r="B14" s="381">
        <v>32</v>
      </c>
      <c r="C14" s="112" t="s">
        <v>6</v>
      </c>
      <c r="D14" s="114">
        <v>954</v>
      </c>
      <c r="E14" s="114">
        <v>92</v>
      </c>
      <c r="F14" s="114">
        <v>426</v>
      </c>
      <c r="G14" s="115">
        <v>91</v>
      </c>
    </row>
    <row r="15" spans="1:7" x14ac:dyDescent="0.25">
      <c r="A15" s="396"/>
      <c r="B15" s="381"/>
      <c r="C15" s="116" t="s">
        <v>7</v>
      </c>
      <c r="D15" s="118">
        <v>146</v>
      </c>
      <c r="E15" s="118">
        <v>26</v>
      </c>
      <c r="F15" s="118">
        <v>102</v>
      </c>
      <c r="G15" s="119">
        <v>26</v>
      </c>
    </row>
    <row r="16" spans="1:7" x14ac:dyDescent="0.25">
      <c r="A16" s="396"/>
      <c r="B16" s="381"/>
      <c r="C16" s="120" t="s">
        <v>8</v>
      </c>
      <c r="D16" s="118" t="s">
        <v>90</v>
      </c>
      <c r="E16" s="118" t="s">
        <v>90</v>
      </c>
      <c r="F16" s="118" t="s">
        <v>90</v>
      </c>
      <c r="G16" s="119" t="s">
        <v>90</v>
      </c>
    </row>
    <row r="17" spans="1:7" x14ac:dyDescent="0.25">
      <c r="A17" s="396"/>
      <c r="B17" s="381"/>
      <c r="C17" s="116"/>
      <c r="D17" s="118"/>
      <c r="E17" s="118"/>
      <c r="F17" s="118"/>
      <c r="G17" s="119"/>
    </row>
    <row r="18" spans="1:7" x14ac:dyDescent="0.25">
      <c r="A18" s="397"/>
      <c r="B18" s="381"/>
      <c r="C18" s="121" t="s">
        <v>72</v>
      </c>
      <c r="D18" s="123">
        <f t="shared" ref="D18:G18" si="2">D14+D15</f>
        <v>1100</v>
      </c>
      <c r="E18" s="123">
        <f t="shared" si="2"/>
        <v>118</v>
      </c>
      <c r="F18" s="123">
        <f t="shared" si="2"/>
        <v>528</v>
      </c>
      <c r="G18" s="123">
        <f t="shared" si="2"/>
        <v>117</v>
      </c>
    </row>
    <row r="19" spans="1:7" x14ac:dyDescent="0.25">
      <c r="A19" s="395" t="s">
        <v>46</v>
      </c>
      <c r="B19" s="381">
        <v>31</v>
      </c>
      <c r="C19" s="112" t="s">
        <v>6</v>
      </c>
      <c r="D19" s="114">
        <v>1990</v>
      </c>
      <c r="E19" s="114">
        <v>176</v>
      </c>
      <c r="F19" s="114">
        <v>762</v>
      </c>
      <c r="G19" s="115">
        <v>168</v>
      </c>
    </row>
    <row r="20" spans="1:7" x14ac:dyDescent="0.25">
      <c r="A20" s="396"/>
      <c r="B20" s="381"/>
      <c r="C20" s="116" t="s">
        <v>7</v>
      </c>
      <c r="D20" s="118">
        <v>38</v>
      </c>
      <c r="E20" s="118">
        <v>8</v>
      </c>
      <c r="F20" s="118">
        <v>38</v>
      </c>
      <c r="G20" s="119">
        <v>8</v>
      </c>
    </row>
    <row r="21" spans="1:7" x14ac:dyDescent="0.25">
      <c r="A21" s="396"/>
      <c r="B21" s="381"/>
      <c r="C21" s="120" t="s">
        <v>8</v>
      </c>
      <c r="D21" s="118" t="s">
        <v>90</v>
      </c>
      <c r="E21" s="118" t="s">
        <v>90</v>
      </c>
      <c r="F21" s="118" t="s">
        <v>90</v>
      </c>
      <c r="G21" s="119" t="s">
        <v>90</v>
      </c>
    </row>
    <row r="22" spans="1:7" x14ac:dyDescent="0.25">
      <c r="A22" s="396"/>
      <c r="B22" s="381"/>
      <c r="C22" s="116"/>
      <c r="D22" s="118"/>
      <c r="E22" s="118"/>
      <c r="F22" s="118"/>
      <c r="G22" s="119"/>
    </row>
    <row r="23" spans="1:7" x14ac:dyDescent="0.25">
      <c r="A23" s="397"/>
      <c r="B23" s="381"/>
      <c r="C23" s="121" t="s">
        <v>72</v>
      </c>
      <c r="D23" s="123">
        <f t="shared" ref="D23:G23" si="3">D19+D20</f>
        <v>2028</v>
      </c>
      <c r="E23" s="123">
        <f t="shared" si="3"/>
        <v>184</v>
      </c>
      <c r="F23" s="123">
        <f t="shared" si="3"/>
        <v>800</v>
      </c>
      <c r="G23" s="123">
        <f t="shared" si="3"/>
        <v>176</v>
      </c>
    </row>
    <row r="24" spans="1:7" x14ac:dyDescent="0.25">
      <c r="A24" s="395" t="s">
        <v>87</v>
      </c>
      <c r="B24" s="381">
        <v>29</v>
      </c>
      <c r="C24" s="112" t="s">
        <v>6</v>
      </c>
      <c r="D24" s="114">
        <v>1367</v>
      </c>
      <c r="E24" s="114">
        <v>175</v>
      </c>
      <c r="F24" s="114">
        <v>787</v>
      </c>
      <c r="G24" s="115">
        <v>173</v>
      </c>
    </row>
    <row r="25" spans="1:7" x14ac:dyDescent="0.25">
      <c r="A25" s="396"/>
      <c r="B25" s="381"/>
      <c r="C25" s="116" t="s">
        <v>7</v>
      </c>
      <c r="D25" s="118">
        <v>86</v>
      </c>
      <c r="E25" s="118">
        <v>19</v>
      </c>
      <c r="F25" s="118">
        <v>83</v>
      </c>
      <c r="G25" s="119">
        <v>19</v>
      </c>
    </row>
    <row r="26" spans="1:7" x14ac:dyDescent="0.25">
      <c r="A26" s="396"/>
      <c r="B26" s="381"/>
      <c r="C26" s="120" t="s">
        <v>8</v>
      </c>
      <c r="D26" s="118" t="s">
        <v>90</v>
      </c>
      <c r="E26" s="118" t="s">
        <v>90</v>
      </c>
      <c r="F26" s="118" t="s">
        <v>90</v>
      </c>
      <c r="G26" s="119" t="s">
        <v>90</v>
      </c>
    </row>
    <row r="27" spans="1:7" x14ac:dyDescent="0.25">
      <c r="A27" s="396"/>
      <c r="B27" s="381"/>
      <c r="C27" s="116"/>
      <c r="D27" s="118"/>
      <c r="E27" s="118"/>
      <c r="F27" s="118"/>
      <c r="G27" s="119"/>
    </row>
    <row r="28" spans="1:7" x14ac:dyDescent="0.25">
      <c r="A28" s="397"/>
      <c r="B28" s="381"/>
      <c r="C28" s="121" t="s">
        <v>72</v>
      </c>
      <c r="D28" s="123">
        <f t="shared" ref="D28:G28" si="4">D24+D25</f>
        <v>1453</v>
      </c>
      <c r="E28" s="123">
        <f t="shared" si="4"/>
        <v>194</v>
      </c>
      <c r="F28" s="123">
        <f t="shared" si="4"/>
        <v>870</v>
      </c>
      <c r="G28" s="123">
        <f t="shared" si="4"/>
        <v>192</v>
      </c>
    </row>
    <row r="29" spans="1:7" x14ac:dyDescent="0.25">
      <c r="A29" s="395" t="s">
        <v>18</v>
      </c>
      <c r="B29" s="381">
        <v>25</v>
      </c>
      <c r="C29" s="112" t="s">
        <v>6</v>
      </c>
      <c r="D29" s="114">
        <v>1356</v>
      </c>
      <c r="E29" s="114">
        <v>171</v>
      </c>
      <c r="F29" s="114">
        <v>781</v>
      </c>
      <c r="G29" s="115">
        <v>169</v>
      </c>
    </row>
    <row r="30" spans="1:7" x14ac:dyDescent="0.25">
      <c r="A30" s="396"/>
      <c r="B30" s="381"/>
      <c r="C30" s="116" t="s">
        <v>7</v>
      </c>
      <c r="D30" s="118">
        <v>66</v>
      </c>
      <c r="E30" s="118">
        <v>24</v>
      </c>
      <c r="F30" s="118">
        <v>62</v>
      </c>
      <c r="G30" s="119">
        <v>24</v>
      </c>
    </row>
    <row r="31" spans="1:7" x14ac:dyDescent="0.25">
      <c r="A31" s="396"/>
      <c r="B31" s="381"/>
      <c r="C31" s="120" t="s">
        <v>8</v>
      </c>
      <c r="D31" s="118" t="s">
        <v>90</v>
      </c>
      <c r="E31" s="118" t="s">
        <v>90</v>
      </c>
      <c r="F31" s="118" t="s">
        <v>90</v>
      </c>
      <c r="G31" s="119" t="s">
        <v>90</v>
      </c>
    </row>
    <row r="32" spans="1:7" x14ac:dyDescent="0.25">
      <c r="A32" s="396"/>
      <c r="B32" s="381"/>
      <c r="C32" s="116"/>
      <c r="D32" s="118"/>
      <c r="E32" s="118"/>
      <c r="F32" s="118"/>
      <c r="G32" s="119"/>
    </row>
    <row r="33" spans="1:7" x14ac:dyDescent="0.25">
      <c r="A33" s="397"/>
      <c r="B33" s="381"/>
      <c r="C33" s="121" t="s">
        <v>72</v>
      </c>
      <c r="D33" s="123">
        <f t="shared" ref="D33:G33" si="5">D29+D30</f>
        <v>1422</v>
      </c>
      <c r="E33" s="123">
        <f t="shared" si="5"/>
        <v>195</v>
      </c>
      <c r="F33" s="123">
        <f t="shared" si="5"/>
        <v>843</v>
      </c>
      <c r="G33" s="123">
        <f t="shared" si="5"/>
        <v>193</v>
      </c>
    </row>
    <row r="34" spans="1:7" x14ac:dyDescent="0.25">
      <c r="A34" s="395" t="s">
        <v>88</v>
      </c>
      <c r="B34" s="381">
        <v>30</v>
      </c>
      <c r="C34" s="112" t="s">
        <v>6</v>
      </c>
      <c r="D34" s="114">
        <v>994</v>
      </c>
      <c r="E34" s="114">
        <v>114</v>
      </c>
      <c r="F34" s="114">
        <v>479</v>
      </c>
      <c r="G34" s="115">
        <v>97</v>
      </c>
    </row>
    <row r="35" spans="1:7" x14ac:dyDescent="0.25">
      <c r="A35" s="396"/>
      <c r="B35" s="381"/>
      <c r="C35" s="116" t="s">
        <v>7</v>
      </c>
      <c r="D35" s="118">
        <v>125</v>
      </c>
      <c r="E35" s="118">
        <v>10</v>
      </c>
      <c r="F35" s="118">
        <v>34</v>
      </c>
      <c r="G35" s="119">
        <v>8</v>
      </c>
    </row>
    <row r="36" spans="1:7" x14ac:dyDescent="0.25">
      <c r="A36" s="396"/>
      <c r="B36" s="381"/>
      <c r="C36" s="120" t="s">
        <v>8</v>
      </c>
      <c r="D36" s="118" t="s">
        <v>90</v>
      </c>
      <c r="E36" s="118" t="s">
        <v>90</v>
      </c>
      <c r="F36" s="118" t="s">
        <v>90</v>
      </c>
      <c r="G36" s="119" t="s">
        <v>90</v>
      </c>
    </row>
    <row r="37" spans="1:7" x14ac:dyDescent="0.25">
      <c r="A37" s="396"/>
      <c r="B37" s="381"/>
      <c r="C37" s="116"/>
      <c r="D37" s="118"/>
      <c r="E37" s="118"/>
      <c r="F37" s="118"/>
      <c r="G37" s="119"/>
    </row>
    <row r="38" spans="1:7" ht="13" thickBot="1" x14ac:dyDescent="0.3">
      <c r="A38" s="398"/>
      <c r="B38" s="399"/>
      <c r="C38" s="129" t="s">
        <v>72</v>
      </c>
      <c r="D38" s="123">
        <f t="shared" ref="D38:G38" si="6">D34+D35</f>
        <v>1119</v>
      </c>
      <c r="E38" s="123">
        <f t="shared" si="6"/>
        <v>124</v>
      </c>
      <c r="F38" s="123">
        <f t="shared" si="6"/>
        <v>513</v>
      </c>
      <c r="G38" s="123">
        <f t="shared" si="6"/>
        <v>105</v>
      </c>
    </row>
    <row r="39" spans="1:7" ht="13.5" thickTop="1" x14ac:dyDescent="0.3">
      <c r="A39" s="179" t="s">
        <v>106</v>
      </c>
      <c r="B39" s="179">
        <v>15</v>
      </c>
      <c r="C39" s="116" t="s">
        <v>107</v>
      </c>
      <c r="D39">
        <v>470</v>
      </c>
      <c r="E39">
        <v>36</v>
      </c>
      <c r="F39">
        <v>291</v>
      </c>
      <c r="G39">
        <v>33</v>
      </c>
    </row>
    <row r="41" spans="1:7" ht="13" x14ac:dyDescent="0.25">
      <c r="A41" s="409" t="s">
        <v>79</v>
      </c>
      <c r="B41" s="411" t="s">
        <v>80</v>
      </c>
      <c r="C41" s="412" t="s">
        <v>81</v>
      </c>
      <c r="D41" s="409">
        <v>2011</v>
      </c>
      <c r="E41" s="409"/>
      <c r="F41" s="409"/>
      <c r="G41" s="409"/>
    </row>
    <row r="42" spans="1:7" ht="24.75" customHeight="1" x14ac:dyDescent="0.25">
      <c r="A42" s="410"/>
      <c r="B42" s="410"/>
      <c r="C42" s="413"/>
      <c r="D42" s="183" t="s">
        <v>82</v>
      </c>
      <c r="E42" s="183" t="s">
        <v>83</v>
      </c>
      <c r="F42" s="184" t="s">
        <v>84</v>
      </c>
      <c r="G42" s="184" t="s">
        <v>85</v>
      </c>
    </row>
    <row r="43" spans="1:7" x14ac:dyDescent="0.25">
      <c r="A43" s="409" t="s">
        <v>42</v>
      </c>
      <c r="B43" s="409">
        <v>33</v>
      </c>
      <c r="C43" s="185" t="s">
        <v>6</v>
      </c>
      <c r="D43" s="152">
        <v>1271</v>
      </c>
      <c r="E43" s="152">
        <v>72</v>
      </c>
      <c r="F43" s="152">
        <v>592</v>
      </c>
      <c r="G43" s="152">
        <v>70</v>
      </c>
    </row>
    <row r="44" spans="1:7" x14ac:dyDescent="0.25">
      <c r="A44" s="409"/>
      <c r="B44" s="409"/>
      <c r="C44" s="185" t="s">
        <v>7</v>
      </c>
      <c r="D44" s="152">
        <v>57</v>
      </c>
      <c r="E44" s="152">
        <v>7</v>
      </c>
      <c r="F44" s="152">
        <v>18</v>
      </c>
      <c r="G44" s="152">
        <v>4</v>
      </c>
    </row>
    <row r="45" spans="1:7" x14ac:dyDescent="0.25">
      <c r="A45" s="409"/>
      <c r="B45" s="409"/>
      <c r="C45" s="185" t="s">
        <v>72</v>
      </c>
      <c r="D45" s="152">
        <f t="shared" ref="D45:G45" si="7">D43+D44</f>
        <v>1328</v>
      </c>
      <c r="E45" s="152">
        <f t="shared" si="7"/>
        <v>79</v>
      </c>
      <c r="F45" s="152">
        <f t="shared" si="7"/>
        <v>610</v>
      </c>
      <c r="G45" s="152">
        <f t="shared" si="7"/>
        <v>74</v>
      </c>
    </row>
    <row r="46" spans="1:7" x14ac:dyDescent="0.25">
      <c r="A46" s="409" t="s">
        <v>43</v>
      </c>
      <c r="B46" s="409">
        <v>34</v>
      </c>
      <c r="C46" s="187" t="s">
        <v>6</v>
      </c>
      <c r="D46" s="188">
        <v>488</v>
      </c>
      <c r="E46" s="188">
        <v>130</v>
      </c>
      <c r="F46" s="188">
        <v>470</v>
      </c>
      <c r="G46" s="188">
        <v>130</v>
      </c>
    </row>
    <row r="47" spans="1:7" x14ac:dyDescent="0.25">
      <c r="A47" s="409"/>
      <c r="B47" s="409"/>
      <c r="C47" s="187" t="s">
        <v>7</v>
      </c>
      <c r="D47" s="188">
        <v>175</v>
      </c>
      <c r="E47" s="188">
        <v>43</v>
      </c>
      <c r="F47" s="188">
        <v>116</v>
      </c>
      <c r="G47" s="188">
        <v>42</v>
      </c>
    </row>
    <row r="48" spans="1:7" x14ac:dyDescent="0.25">
      <c r="A48" s="409"/>
      <c r="B48" s="409"/>
      <c r="C48" s="187" t="s">
        <v>72</v>
      </c>
      <c r="D48" s="188">
        <f t="shared" ref="D48:G48" si="8">D46+D47</f>
        <v>663</v>
      </c>
      <c r="E48" s="188">
        <f t="shared" si="8"/>
        <v>173</v>
      </c>
      <c r="F48" s="188">
        <f t="shared" si="8"/>
        <v>586</v>
      </c>
      <c r="G48" s="188">
        <f t="shared" si="8"/>
        <v>172</v>
      </c>
    </row>
    <row r="49" spans="1:7" x14ac:dyDescent="0.25">
      <c r="A49" s="409" t="s">
        <v>86</v>
      </c>
      <c r="B49" s="409">
        <v>32</v>
      </c>
      <c r="C49" s="185" t="s">
        <v>6</v>
      </c>
      <c r="D49" s="152">
        <v>954</v>
      </c>
      <c r="E49" s="152">
        <v>92</v>
      </c>
      <c r="F49" s="152">
        <v>426</v>
      </c>
      <c r="G49" s="152">
        <v>91</v>
      </c>
    </row>
    <row r="50" spans="1:7" x14ac:dyDescent="0.25">
      <c r="A50" s="409"/>
      <c r="B50" s="409"/>
      <c r="C50" s="185" t="s">
        <v>7</v>
      </c>
      <c r="D50" s="152">
        <v>146</v>
      </c>
      <c r="E50" s="152">
        <v>26</v>
      </c>
      <c r="F50" s="152">
        <v>102</v>
      </c>
      <c r="G50" s="152">
        <v>26</v>
      </c>
    </row>
    <row r="51" spans="1:7" x14ac:dyDescent="0.25">
      <c r="A51" s="409"/>
      <c r="B51" s="409"/>
      <c r="C51" s="185" t="s">
        <v>72</v>
      </c>
      <c r="D51" s="152">
        <f t="shared" ref="D51:G51" si="9">D49+D50</f>
        <v>1100</v>
      </c>
      <c r="E51" s="152">
        <f t="shared" si="9"/>
        <v>118</v>
      </c>
      <c r="F51" s="152">
        <f t="shared" si="9"/>
        <v>528</v>
      </c>
      <c r="G51" s="152">
        <f t="shared" si="9"/>
        <v>117</v>
      </c>
    </row>
    <row r="52" spans="1:7" x14ac:dyDescent="0.25">
      <c r="A52" s="409" t="s">
        <v>46</v>
      </c>
      <c r="B52" s="409">
        <v>31</v>
      </c>
      <c r="C52" s="187" t="s">
        <v>6</v>
      </c>
      <c r="D52" s="188">
        <v>1990</v>
      </c>
      <c r="E52" s="188">
        <v>176</v>
      </c>
      <c r="F52" s="188">
        <v>762</v>
      </c>
      <c r="G52" s="188">
        <v>168</v>
      </c>
    </row>
    <row r="53" spans="1:7" x14ac:dyDescent="0.25">
      <c r="A53" s="409"/>
      <c r="B53" s="409"/>
      <c r="C53" s="187" t="s">
        <v>7</v>
      </c>
      <c r="D53" s="188">
        <v>38</v>
      </c>
      <c r="E53" s="188">
        <v>8</v>
      </c>
      <c r="F53" s="188">
        <v>38</v>
      </c>
      <c r="G53" s="188">
        <v>8</v>
      </c>
    </row>
    <row r="54" spans="1:7" x14ac:dyDescent="0.25">
      <c r="A54" s="409"/>
      <c r="B54" s="409"/>
      <c r="C54" s="187" t="s">
        <v>72</v>
      </c>
      <c r="D54" s="188">
        <f t="shared" ref="D54:G54" si="10">D52+D53</f>
        <v>2028</v>
      </c>
      <c r="E54" s="188">
        <f t="shared" si="10"/>
        <v>184</v>
      </c>
      <c r="F54" s="188">
        <f t="shared" si="10"/>
        <v>800</v>
      </c>
      <c r="G54" s="188">
        <f t="shared" si="10"/>
        <v>176</v>
      </c>
    </row>
    <row r="55" spans="1:7" x14ac:dyDescent="0.25">
      <c r="A55" s="409" t="s">
        <v>87</v>
      </c>
      <c r="B55" s="409">
        <v>29</v>
      </c>
      <c r="C55" s="185" t="s">
        <v>6</v>
      </c>
      <c r="D55" s="152">
        <v>1367</v>
      </c>
      <c r="E55" s="152">
        <v>175</v>
      </c>
      <c r="F55" s="152">
        <v>787</v>
      </c>
      <c r="G55" s="152">
        <v>173</v>
      </c>
    </row>
    <row r="56" spans="1:7" x14ac:dyDescent="0.25">
      <c r="A56" s="409"/>
      <c r="B56" s="409"/>
      <c r="C56" s="185" t="s">
        <v>7</v>
      </c>
      <c r="D56" s="152">
        <v>86</v>
      </c>
      <c r="E56" s="152">
        <v>19</v>
      </c>
      <c r="F56" s="152">
        <v>83</v>
      </c>
      <c r="G56" s="152">
        <v>19</v>
      </c>
    </row>
    <row r="57" spans="1:7" x14ac:dyDescent="0.25">
      <c r="A57" s="409"/>
      <c r="B57" s="409"/>
      <c r="C57" s="185" t="s">
        <v>72</v>
      </c>
      <c r="D57" s="152">
        <f t="shared" ref="D57:G57" si="11">D55+D56</f>
        <v>1453</v>
      </c>
      <c r="E57" s="152">
        <f t="shared" si="11"/>
        <v>194</v>
      </c>
      <c r="F57" s="152">
        <f t="shared" si="11"/>
        <v>870</v>
      </c>
      <c r="G57" s="152">
        <f t="shared" si="11"/>
        <v>192</v>
      </c>
    </row>
    <row r="58" spans="1:7" x14ac:dyDescent="0.25">
      <c r="A58" s="409" t="s">
        <v>18</v>
      </c>
      <c r="B58" s="409">
        <v>25</v>
      </c>
      <c r="C58" s="187" t="s">
        <v>6</v>
      </c>
      <c r="D58" s="188">
        <v>1356</v>
      </c>
      <c r="E58" s="188">
        <v>171</v>
      </c>
      <c r="F58" s="188">
        <v>781</v>
      </c>
      <c r="G58" s="188">
        <v>169</v>
      </c>
    </row>
    <row r="59" spans="1:7" x14ac:dyDescent="0.25">
      <c r="A59" s="409"/>
      <c r="B59" s="409"/>
      <c r="C59" s="187" t="s">
        <v>7</v>
      </c>
      <c r="D59" s="188">
        <v>66</v>
      </c>
      <c r="E59" s="188">
        <v>24</v>
      </c>
      <c r="F59" s="188">
        <v>62</v>
      </c>
      <c r="G59" s="188">
        <v>24</v>
      </c>
    </row>
    <row r="60" spans="1:7" x14ac:dyDescent="0.25">
      <c r="A60" s="409"/>
      <c r="B60" s="409"/>
      <c r="C60" s="187" t="s">
        <v>72</v>
      </c>
      <c r="D60" s="188">
        <f t="shared" ref="D60:G60" si="12">D58+D59</f>
        <v>1422</v>
      </c>
      <c r="E60" s="188">
        <f t="shared" si="12"/>
        <v>195</v>
      </c>
      <c r="F60" s="188">
        <f t="shared" si="12"/>
        <v>843</v>
      </c>
      <c r="G60" s="188">
        <f t="shared" si="12"/>
        <v>193</v>
      </c>
    </row>
    <row r="61" spans="1:7" x14ac:dyDescent="0.25">
      <c r="A61" s="409" t="s">
        <v>88</v>
      </c>
      <c r="B61" s="409">
        <v>30</v>
      </c>
      <c r="C61" s="185" t="s">
        <v>6</v>
      </c>
      <c r="D61" s="152">
        <v>994</v>
      </c>
      <c r="E61" s="152">
        <v>114</v>
      </c>
      <c r="F61" s="152">
        <v>479</v>
      </c>
      <c r="G61" s="152">
        <v>97</v>
      </c>
    </row>
    <row r="62" spans="1:7" x14ac:dyDescent="0.25">
      <c r="A62" s="409"/>
      <c r="B62" s="409"/>
      <c r="C62" s="185" t="s">
        <v>7</v>
      </c>
      <c r="D62" s="152">
        <v>125</v>
      </c>
      <c r="E62" s="152">
        <v>10</v>
      </c>
      <c r="F62" s="152">
        <v>34</v>
      </c>
      <c r="G62" s="152">
        <v>8</v>
      </c>
    </row>
    <row r="63" spans="1:7" x14ac:dyDescent="0.25">
      <c r="A63" s="409"/>
      <c r="B63" s="409"/>
      <c r="C63" s="185" t="s">
        <v>72</v>
      </c>
      <c r="D63" s="152">
        <f t="shared" ref="D63:G63" si="13">D61+D62</f>
        <v>1119</v>
      </c>
      <c r="E63" s="152">
        <f t="shared" si="13"/>
        <v>124</v>
      </c>
      <c r="F63" s="152">
        <f t="shared" si="13"/>
        <v>513</v>
      </c>
      <c r="G63" s="152">
        <f t="shared" si="13"/>
        <v>105</v>
      </c>
    </row>
    <row r="64" spans="1:7" ht="26" x14ac:dyDescent="0.25">
      <c r="A64" s="183"/>
      <c r="B64" s="183"/>
      <c r="C64" s="185"/>
      <c r="D64" s="183" t="s">
        <v>82</v>
      </c>
      <c r="E64" s="183" t="s">
        <v>83</v>
      </c>
      <c r="F64" s="184" t="s">
        <v>108</v>
      </c>
      <c r="G64" s="184" t="s">
        <v>109</v>
      </c>
    </row>
    <row r="65" spans="1:7" ht="13" x14ac:dyDescent="0.3">
      <c r="A65" s="186" t="s">
        <v>106</v>
      </c>
      <c r="B65" s="186">
        <v>15</v>
      </c>
      <c r="C65" s="189" t="s">
        <v>110</v>
      </c>
      <c r="D65" s="187">
        <v>470</v>
      </c>
      <c r="E65" s="187">
        <v>36</v>
      </c>
      <c r="F65" s="187">
        <v>291</v>
      </c>
      <c r="G65" s="187">
        <v>33</v>
      </c>
    </row>
  </sheetData>
  <mergeCells count="36"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41:A42"/>
    <mergeCell ref="B41:B42"/>
    <mergeCell ref="D41:G41"/>
    <mergeCell ref="A43:A45"/>
    <mergeCell ref="B43:B45"/>
    <mergeCell ref="C41:C42"/>
    <mergeCell ref="A24:A28"/>
    <mergeCell ref="B24:B28"/>
    <mergeCell ref="A29:A33"/>
    <mergeCell ref="B29:B33"/>
    <mergeCell ref="A34:A38"/>
    <mergeCell ref="B34:B38"/>
    <mergeCell ref="A9:A13"/>
    <mergeCell ref="B9:B13"/>
    <mergeCell ref="A14:A18"/>
    <mergeCell ref="B14:B18"/>
    <mergeCell ref="A19:A23"/>
    <mergeCell ref="B19:B23"/>
    <mergeCell ref="D1:G2"/>
    <mergeCell ref="A1:A3"/>
    <mergeCell ref="B1:B3"/>
    <mergeCell ref="C2:C3"/>
    <mergeCell ref="A4:A8"/>
    <mergeCell ref="B4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10</vt:i4>
      </vt:variant>
    </vt:vector>
  </HeadingPairs>
  <TitlesOfParts>
    <vt:vector size="29" baseType="lpstr">
      <vt:lpstr>Raw CDOW Data</vt:lpstr>
      <vt:lpstr>Raw CDOW Data Expand</vt:lpstr>
      <vt:lpstr>2005 DOW Data Table</vt:lpstr>
      <vt:lpstr>2006 DOW Data Table</vt:lpstr>
      <vt:lpstr>2007 DOW Data Table</vt:lpstr>
      <vt:lpstr>2008 DOW Data Table</vt:lpstr>
      <vt:lpstr>2009 DOW Data Table</vt:lpstr>
      <vt:lpstr>2010 DOW Data Table</vt:lpstr>
      <vt:lpstr>2011 DOW Data Table</vt:lpstr>
      <vt:lpstr>2014 DOW Data Table</vt:lpstr>
      <vt:lpstr>2015 DOW Data Tables</vt:lpstr>
      <vt:lpstr>2016 DOW Data Tables</vt:lpstr>
      <vt:lpstr>2017 DOW Data Tables</vt:lpstr>
      <vt:lpstr>2019 DOW Data Tables</vt:lpstr>
      <vt:lpstr>Total Biomass Analysis</vt:lpstr>
      <vt:lpstr>Brown Trout Year Trends</vt:lpstr>
      <vt:lpstr>BT Station Trends</vt:lpstr>
      <vt:lpstr>5-site BT Trends</vt:lpstr>
      <vt:lpstr>Sheet2</vt:lpstr>
      <vt:lpstr>'2008 DOW Data Table'!Print_Area</vt:lpstr>
      <vt:lpstr>'2015 DOW Data Tables'!Print_Area</vt:lpstr>
      <vt:lpstr>'2016 DOW Data Tables'!Print_Area</vt:lpstr>
      <vt:lpstr>'2019 DOW Data Tables'!Print_Area</vt:lpstr>
      <vt:lpstr>'5-site BT Trends'!Print_Area</vt:lpstr>
      <vt:lpstr>'BT Station Trends'!Print_Area</vt:lpstr>
      <vt:lpstr>'Raw CDOW Data'!Print_Area</vt:lpstr>
      <vt:lpstr>'Total Biomass Analysis'!Print_Area</vt:lpstr>
      <vt:lpstr>'Raw CDOW Data'!Print_Titles</vt:lpstr>
      <vt:lpstr>'Raw CDOW Data Expand'!Print_Titles</vt:lpstr>
    </vt:vector>
  </TitlesOfParts>
  <Company>Zerbeclay,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N. Clayshulte</dc:creator>
  <cp:lastModifiedBy>RNC Consulting LLC</cp:lastModifiedBy>
  <cp:lastPrinted>2020-03-19T18:23:53Z</cp:lastPrinted>
  <dcterms:created xsi:type="dcterms:W3CDTF">2006-01-25T19:03:11Z</dcterms:created>
  <dcterms:modified xsi:type="dcterms:W3CDTF">2020-03-24T16:03:13Z</dcterms:modified>
</cp:coreProperties>
</file>