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RNC Consulting LLC\Documents\BCWA Working\BCWA Watershed Plan\MSD Master Spreadsheets\"/>
    </mc:Choice>
  </mc:AlternateContent>
  <bookViews>
    <workbookView xWindow="0" yWindow="0" windowWidth="14380" windowHeight="4090" activeTab="1"/>
  </bookViews>
  <sheets>
    <sheet name="Cu Data Seg 1e" sheetId="1" r:id="rId1"/>
    <sheet name="WQCD Standard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2" l="1"/>
  <c r="E58" i="2" s="1"/>
  <c r="F58" i="2" s="1"/>
  <c r="G58" i="2" s="1"/>
  <c r="D57" i="2"/>
  <c r="E57" i="2"/>
  <c r="F57" i="2" s="1"/>
  <c r="G57" i="2" s="1"/>
  <c r="D56" i="2"/>
  <c r="E56" i="2"/>
  <c r="F56" i="2"/>
  <c r="G56" i="2" s="1"/>
  <c r="D55" i="2" l="1"/>
  <c r="E55" i="2" s="1"/>
  <c r="F55" i="2" s="1"/>
  <c r="G55" i="2" s="1"/>
  <c r="D54" i="2"/>
  <c r="E54" i="2"/>
  <c r="F54" i="2" s="1"/>
  <c r="G54" i="2" s="1"/>
  <c r="D53" i="2"/>
  <c r="E53" i="2"/>
  <c r="F53" i="2"/>
  <c r="G53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32" i="2"/>
  <c r="D8" i="2" l="1"/>
  <c r="E8" i="2"/>
  <c r="F8" i="2" s="1"/>
  <c r="G8" i="2" s="1"/>
  <c r="D9" i="2"/>
  <c r="E9" i="2"/>
  <c r="F9" i="2" s="1"/>
  <c r="G9" i="2" s="1"/>
  <c r="D10" i="2"/>
  <c r="E10" i="2"/>
  <c r="F10" i="2" s="1"/>
  <c r="G10" i="2" s="1"/>
  <c r="D11" i="2"/>
  <c r="E11" i="2"/>
  <c r="F11" i="2" s="1"/>
  <c r="G11" i="2" s="1"/>
  <c r="D12" i="2"/>
  <c r="E12" i="2"/>
  <c r="F12" i="2" s="1"/>
  <c r="G12" i="2" s="1"/>
  <c r="D13" i="2"/>
  <c r="E13" i="2"/>
  <c r="F13" i="2" s="1"/>
  <c r="G13" i="2" s="1"/>
  <c r="D14" i="2"/>
  <c r="E14" i="2"/>
  <c r="F14" i="2" s="1"/>
  <c r="G14" i="2" s="1"/>
  <c r="G19" i="2" l="1"/>
  <c r="G20" i="2"/>
  <c r="G21" i="2"/>
  <c r="G22" i="2"/>
  <c r="G23" i="2"/>
  <c r="G24" i="2"/>
  <c r="G25" i="2"/>
  <c r="G26" i="2"/>
  <c r="G27" i="2"/>
  <c r="G28" i="2"/>
  <c r="F19" i="2"/>
  <c r="F20" i="2"/>
  <c r="F21" i="2"/>
  <c r="F22" i="2"/>
  <c r="F23" i="2"/>
  <c r="F24" i="2"/>
  <c r="F25" i="2"/>
  <c r="F26" i="2"/>
  <c r="F27" i="2"/>
  <c r="F28" i="2"/>
  <c r="E19" i="2"/>
  <c r="E20" i="2"/>
  <c r="E21" i="2"/>
  <c r="E22" i="2"/>
  <c r="E23" i="2"/>
  <c r="E24" i="2"/>
  <c r="E25" i="2"/>
  <c r="E26" i="2"/>
  <c r="E27" i="2"/>
  <c r="E28" i="2"/>
  <c r="D19" i="2"/>
  <c r="D20" i="2"/>
  <c r="D21" i="2"/>
  <c r="D22" i="2"/>
  <c r="D23" i="2"/>
  <c r="D24" i="2"/>
  <c r="D25" i="2"/>
  <c r="D26" i="2"/>
  <c r="D27" i="2"/>
  <c r="D28" i="2"/>
  <c r="G15" i="2"/>
  <c r="G16" i="2"/>
  <c r="G17" i="2"/>
  <c r="G18" i="2"/>
  <c r="F15" i="2"/>
  <c r="F16" i="2"/>
  <c r="F17" i="2"/>
  <c r="F18" i="2"/>
  <c r="E15" i="2"/>
  <c r="E16" i="2"/>
  <c r="E17" i="2"/>
  <c r="E18" i="2"/>
  <c r="D15" i="2"/>
  <c r="D16" i="2"/>
  <c r="D17" i="2"/>
  <c r="D18" i="2"/>
  <c r="H114" i="1" l="1"/>
  <c r="H97" i="1" l="1"/>
  <c r="H12" i="1"/>
</calcChain>
</file>

<file path=xl/sharedStrings.xml><?xml version="1.0" encoding="utf-8"?>
<sst xmlns="http://schemas.openxmlformats.org/spreadsheetml/2006/main" count="460" uniqueCount="46">
  <si>
    <t>Hardness</t>
  </si>
  <si>
    <t>station ID</t>
  </si>
  <si>
    <t>Station Name</t>
  </si>
  <si>
    <t>Date</t>
  </si>
  <si>
    <t>Latitude</t>
  </si>
  <si>
    <t>Longitude</t>
  </si>
  <si>
    <t>Datum</t>
  </si>
  <si>
    <t>WS-LP-009</t>
  </si>
  <si>
    <t>Denver Water</t>
  </si>
  <si>
    <t>UNK</t>
  </si>
  <si>
    <t>BEAR CREEK BELOW EVERGREEN</t>
  </si>
  <si>
    <t>WQCD</t>
  </si>
  <si>
    <t>WGS84</t>
  </si>
  <si>
    <t>Cu-D</t>
  </si>
  <si>
    <t>ug/L</t>
  </si>
  <si>
    <t>u</t>
  </si>
  <si>
    <t>Aquatic Life</t>
  </si>
  <si>
    <t>Water Supply</t>
  </si>
  <si>
    <t>Agriculture</t>
  </si>
  <si>
    <t>85th %</t>
  </si>
  <si>
    <t>n</t>
  </si>
  <si>
    <t xml:space="preserve">Acute </t>
  </si>
  <si>
    <t>"J" Flag</t>
  </si>
  <si>
    <t>Chronic</t>
  </si>
  <si>
    <t>Acute*</t>
  </si>
  <si>
    <t>(TREC)</t>
  </si>
  <si>
    <t>Max</t>
  </si>
  <si>
    <t>Yes (4)</t>
  </si>
  <si>
    <t>Yes</t>
  </si>
  <si>
    <t>303(d)</t>
  </si>
  <si>
    <t>Listing</t>
  </si>
  <si>
    <t>Metal</t>
  </si>
  <si>
    <t>Collected By</t>
  </si>
  <si>
    <t>Sample Site</t>
  </si>
  <si>
    <t>Qualifier</t>
  </si>
  <si>
    <t>BC Morrison @ Harriman Headgate</t>
  </si>
  <si>
    <t>CaCO3 mg/L</t>
  </si>
  <si>
    <t>Avg</t>
  </si>
  <si>
    <t>Org</t>
  </si>
  <si>
    <t>BC Morrison Park West</t>
  </si>
  <si>
    <t>ln</t>
  </si>
  <si>
    <t>Chronic Cu-D Standard</t>
  </si>
  <si>
    <t>e (0.819(ln(hardness))-1.7428</t>
  </si>
  <si>
    <t>Acute = e(0.9422[ln(hardness)]-1.7408)</t>
  </si>
  <si>
    <t>Acute Cu-D Standard</t>
  </si>
  <si>
    <t>95th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</si>
</sst>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1" fillId="0" borderId="0" xfId="0" applyFont="1" applyFill="1"/>
    <xf numFmtId="0" fontId="0" fillId="0" borderId="0" xfId="0" applyFont="1"/>
    <xf numFmtId="0" fontId="6" fillId="0" borderId="0" xfId="0" applyFont="1" applyFill="1" applyBorder="1" applyAlignment="1">
      <alignment vertical="top"/>
    </xf>
    <xf numFmtId="14" fontId="6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14" fontId="6" fillId="0" borderId="0" xfId="0" applyNumberFormat="1" applyFont="1" applyFill="1" applyAlignment="1">
      <alignment vertical="top"/>
    </xf>
    <xf numFmtId="0" fontId="3" fillId="0" borderId="0" xfId="1" applyFont="1" applyFill="1" applyAlignment="1">
      <alignment vertical="top"/>
    </xf>
    <xf numFmtId="0" fontId="3" fillId="0" borderId="0" xfId="2" applyFont="1" applyFill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164" fontId="6" fillId="0" borderId="0" xfId="0" applyNumberFormat="1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1" fontId="6" fillId="0" borderId="0" xfId="0" applyNumberFormat="1" applyFont="1" applyAlignment="1">
      <alignment vertical="top"/>
    </xf>
    <xf numFmtId="1" fontId="6" fillId="2" borderId="0" xfId="0" applyNumberFormat="1" applyFont="1" applyFill="1" applyAlignment="1">
      <alignment vertical="top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14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6" fillId="0" borderId="0" xfId="0" applyFont="1" applyFill="1"/>
    <xf numFmtId="14" fontId="6" fillId="0" borderId="0" xfId="0" applyNumberFormat="1" applyFont="1" applyFill="1"/>
    <xf numFmtId="0" fontId="6" fillId="0" borderId="0" xfId="0" applyNumberFormat="1" applyFont="1" applyFill="1"/>
    <xf numFmtId="0" fontId="0" fillId="5" borderId="0" xfId="0" applyFill="1"/>
    <xf numFmtId="0" fontId="6" fillId="5" borderId="0" xfId="0" applyFont="1" applyFill="1" applyAlignment="1">
      <alignment vertical="top"/>
    </xf>
    <xf numFmtId="0" fontId="0" fillId="0" borderId="1" xfId="0" applyFill="1" applyBorder="1" applyAlignment="1">
      <alignment horizontal="center"/>
    </xf>
  </cellXfs>
  <cellStyles count="4">
    <cellStyle name="Normal" xfId="0" builtinId="0"/>
    <cellStyle name="Normal 11 10 2" xfId="1"/>
    <cellStyle name="Normal 2" xfId="3"/>
    <cellStyle name="Normal 6 19 2" xfId="2"/>
  </cellStyles>
  <dxfs count="4"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Hardness at Headgate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 Data Seg 1e'!$H$1</c:f>
              <c:strCache>
                <c:ptCount val="1"/>
                <c:pt idx="0">
                  <c:v>Hardness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cat>
            <c:numRef>
              <c:f>'Cu Data Seg 1e'!$C$14:$C$96</c:f>
              <c:numCache>
                <c:formatCode>m/d/yyyy</c:formatCode>
                <c:ptCount val="83"/>
                <c:pt idx="0">
                  <c:v>39751.388194444444</c:v>
                </c:pt>
                <c:pt idx="1">
                  <c:v>39758.552083333336</c:v>
                </c:pt>
                <c:pt idx="2">
                  <c:v>39800.57708333333</c:v>
                </c:pt>
                <c:pt idx="3">
                  <c:v>39828.5625</c:v>
                </c:pt>
                <c:pt idx="4">
                  <c:v>39867.552083333336</c:v>
                </c:pt>
                <c:pt idx="5">
                  <c:v>39883.489583333336</c:v>
                </c:pt>
                <c:pt idx="6">
                  <c:v>39912.482638888891</c:v>
                </c:pt>
                <c:pt idx="7">
                  <c:v>39923.572916666664</c:v>
                </c:pt>
                <c:pt idx="8">
                  <c:v>39954.472222222219</c:v>
                </c:pt>
                <c:pt idx="9">
                  <c:v>39960.590277777781</c:v>
                </c:pt>
                <c:pt idx="10">
                  <c:v>39975.59375</c:v>
                </c:pt>
                <c:pt idx="11">
                  <c:v>39987.534722222219</c:v>
                </c:pt>
                <c:pt idx="12">
                  <c:v>40007.540972222225</c:v>
                </c:pt>
                <c:pt idx="13">
                  <c:v>40021.423611111109</c:v>
                </c:pt>
                <c:pt idx="14">
                  <c:v>40037.451388888891</c:v>
                </c:pt>
                <c:pt idx="15">
                  <c:v>40077.583333333336</c:v>
                </c:pt>
                <c:pt idx="16">
                  <c:v>40105.479166666664</c:v>
                </c:pt>
                <c:pt idx="17">
                  <c:v>40121.548611111109</c:v>
                </c:pt>
                <c:pt idx="18">
                  <c:v>40164.552083333336</c:v>
                </c:pt>
                <c:pt idx="19">
                  <c:v>40206.479166666664</c:v>
                </c:pt>
                <c:pt idx="20">
                  <c:v>40227.593055555553</c:v>
                </c:pt>
                <c:pt idx="21">
                  <c:v>40247.586805555555</c:v>
                </c:pt>
                <c:pt idx="22">
                  <c:v>40280.458333333336</c:v>
                </c:pt>
                <c:pt idx="23">
                  <c:v>40294.44027777778</c:v>
                </c:pt>
                <c:pt idx="24">
                  <c:v>40310.447916666664</c:v>
                </c:pt>
                <c:pt idx="25">
                  <c:v>40325.5</c:v>
                </c:pt>
                <c:pt idx="26">
                  <c:v>40339.4375</c:v>
                </c:pt>
                <c:pt idx="27">
                  <c:v>40359.440972222219</c:v>
                </c:pt>
                <c:pt idx="28">
                  <c:v>40371.472222222219</c:v>
                </c:pt>
                <c:pt idx="29">
                  <c:v>40385.547222222223</c:v>
                </c:pt>
                <c:pt idx="30">
                  <c:v>40421.394444444442</c:v>
                </c:pt>
                <c:pt idx="31">
                  <c:v>40443.46875</c:v>
                </c:pt>
                <c:pt idx="32">
                  <c:v>40477.46875</c:v>
                </c:pt>
                <c:pt idx="33">
                  <c:v>40504.578472222223</c:v>
                </c:pt>
                <c:pt idx="34">
                  <c:v>40533.53125</c:v>
                </c:pt>
                <c:pt idx="35">
                  <c:v>40563.454861111109</c:v>
                </c:pt>
                <c:pt idx="36">
                  <c:v>40597.451388888891</c:v>
                </c:pt>
                <c:pt idx="37">
                  <c:v>40633.510416666664</c:v>
                </c:pt>
                <c:pt idx="38">
                  <c:v>40644.541666666664</c:v>
                </c:pt>
                <c:pt idx="39">
                  <c:v>40659.449305555558</c:v>
                </c:pt>
                <c:pt idx="40">
                  <c:v>40674.572916666664</c:v>
                </c:pt>
                <c:pt idx="41">
                  <c:v>40688.472222222219</c:v>
                </c:pt>
                <c:pt idx="42">
                  <c:v>40703.375</c:v>
                </c:pt>
                <c:pt idx="43">
                  <c:v>40721.5</c:v>
                </c:pt>
                <c:pt idx="44">
                  <c:v>40736.510416666664</c:v>
                </c:pt>
                <c:pt idx="45">
                  <c:v>40752.416666666664</c:v>
                </c:pt>
                <c:pt idx="46">
                  <c:v>40767.495138888888</c:v>
                </c:pt>
                <c:pt idx="47">
                  <c:v>40799.482638888891</c:v>
                </c:pt>
                <c:pt idx="48">
                  <c:v>40822.59097222222</c:v>
                </c:pt>
                <c:pt idx="49">
                  <c:v>40855.541666666664</c:v>
                </c:pt>
                <c:pt idx="50">
                  <c:v>40896.534722222219</c:v>
                </c:pt>
                <c:pt idx="51">
                  <c:v>40933.565972222219</c:v>
                </c:pt>
                <c:pt idx="52">
                  <c:v>40967.479166666664</c:v>
                </c:pt>
                <c:pt idx="53">
                  <c:v>40997.500694444447</c:v>
                </c:pt>
                <c:pt idx="54">
                  <c:v>41010.565972222219</c:v>
                </c:pt>
                <c:pt idx="55">
                  <c:v>41023.524305555555</c:v>
                </c:pt>
                <c:pt idx="56">
                  <c:v>41037.555555555555</c:v>
                </c:pt>
                <c:pt idx="57">
                  <c:v>41050.625</c:v>
                </c:pt>
                <c:pt idx="58">
                  <c:v>41065.486111111109</c:v>
                </c:pt>
                <c:pt idx="59">
                  <c:v>41078.614583333336</c:v>
                </c:pt>
                <c:pt idx="60">
                  <c:v>41102.552083333336</c:v>
                </c:pt>
                <c:pt idx="61">
                  <c:v>41142.642361111109</c:v>
                </c:pt>
                <c:pt idx="62">
                  <c:v>41163.427777777775</c:v>
                </c:pt>
                <c:pt idx="63">
                  <c:v>41192.53125</c:v>
                </c:pt>
                <c:pt idx="64">
                  <c:v>41241.541666666664</c:v>
                </c:pt>
                <c:pt idx="65">
                  <c:v>41270.586111111108</c:v>
                </c:pt>
                <c:pt idx="66">
                  <c:v>41291.604166666664</c:v>
                </c:pt>
                <c:pt idx="67">
                  <c:v>41332.541666666664</c:v>
                </c:pt>
                <c:pt idx="68">
                  <c:v>41346.589583333334</c:v>
                </c:pt>
                <c:pt idx="69">
                  <c:v>41372.484027777777</c:v>
                </c:pt>
                <c:pt idx="70">
                  <c:v>41383.5</c:v>
                </c:pt>
                <c:pt idx="71">
                  <c:v>41407.489583333336</c:v>
                </c:pt>
                <c:pt idx="72">
                  <c:v>41422.481249999997</c:v>
                </c:pt>
                <c:pt idx="73">
                  <c:v>41437.463888888888</c:v>
                </c:pt>
                <c:pt idx="74">
                  <c:v>41449.465277777781</c:v>
                </c:pt>
                <c:pt idx="75">
                  <c:v>41463.479166666664</c:v>
                </c:pt>
                <c:pt idx="76">
                  <c:v>41479.425694444442</c:v>
                </c:pt>
                <c:pt idx="77">
                  <c:v>41492</c:v>
                </c:pt>
                <c:pt idx="78">
                  <c:v>41520.444444444445</c:v>
                </c:pt>
                <c:pt idx="79">
                  <c:v>41535.618055555555</c:v>
                </c:pt>
                <c:pt idx="80">
                  <c:v>41555.517361111109</c:v>
                </c:pt>
                <c:pt idx="81">
                  <c:v>41584.402777777781</c:v>
                </c:pt>
                <c:pt idx="82">
                  <c:v>41626.465277777781</c:v>
                </c:pt>
              </c:numCache>
            </c:numRef>
          </c:cat>
          <c:val>
            <c:numRef>
              <c:f>'Cu Data Seg 1e'!$H$14:$H$96</c:f>
              <c:numCache>
                <c:formatCode>General</c:formatCode>
                <c:ptCount val="83"/>
                <c:pt idx="0">
                  <c:v>57</c:v>
                </c:pt>
                <c:pt idx="1">
                  <c:v>49</c:v>
                </c:pt>
                <c:pt idx="2">
                  <c:v>73</c:v>
                </c:pt>
                <c:pt idx="3">
                  <c:v>91</c:v>
                </c:pt>
                <c:pt idx="4">
                  <c:v>97</c:v>
                </c:pt>
                <c:pt idx="5">
                  <c:v>117</c:v>
                </c:pt>
                <c:pt idx="6">
                  <c:v>90</c:v>
                </c:pt>
                <c:pt idx="7">
                  <c:v>114</c:v>
                </c:pt>
                <c:pt idx="8">
                  <c:v>54</c:v>
                </c:pt>
                <c:pt idx="9">
                  <c:v>76</c:v>
                </c:pt>
                <c:pt idx="10">
                  <c:v>72</c:v>
                </c:pt>
                <c:pt idx="11">
                  <c:v>57</c:v>
                </c:pt>
                <c:pt idx="12">
                  <c:v>61</c:v>
                </c:pt>
                <c:pt idx="13">
                  <c:v>46</c:v>
                </c:pt>
                <c:pt idx="14">
                  <c:v>68</c:v>
                </c:pt>
                <c:pt idx="15">
                  <c:v>54</c:v>
                </c:pt>
                <c:pt idx="16">
                  <c:v>73</c:v>
                </c:pt>
                <c:pt idx="17">
                  <c:v>93</c:v>
                </c:pt>
                <c:pt idx="18">
                  <c:v>112</c:v>
                </c:pt>
                <c:pt idx="19">
                  <c:v>130</c:v>
                </c:pt>
                <c:pt idx="20">
                  <c:v>140</c:v>
                </c:pt>
                <c:pt idx="21">
                  <c:v>140</c:v>
                </c:pt>
                <c:pt idx="22">
                  <c:v>95</c:v>
                </c:pt>
                <c:pt idx="23">
                  <c:v>87</c:v>
                </c:pt>
                <c:pt idx="24">
                  <c:v>71</c:v>
                </c:pt>
                <c:pt idx="25">
                  <c:v>56</c:v>
                </c:pt>
                <c:pt idx="26">
                  <c:v>64</c:v>
                </c:pt>
                <c:pt idx="27">
                  <c:v>57</c:v>
                </c:pt>
                <c:pt idx="28">
                  <c:v>68</c:v>
                </c:pt>
                <c:pt idx="29">
                  <c:v>73</c:v>
                </c:pt>
                <c:pt idx="30">
                  <c:v>53</c:v>
                </c:pt>
                <c:pt idx="31">
                  <c:v>57</c:v>
                </c:pt>
                <c:pt idx="32">
                  <c:v>53</c:v>
                </c:pt>
                <c:pt idx="33">
                  <c:v>69</c:v>
                </c:pt>
                <c:pt idx="34">
                  <c:v>86</c:v>
                </c:pt>
                <c:pt idx="35">
                  <c:v>130</c:v>
                </c:pt>
                <c:pt idx="36">
                  <c:v>125</c:v>
                </c:pt>
                <c:pt idx="37">
                  <c:v>100</c:v>
                </c:pt>
                <c:pt idx="38">
                  <c:v>107</c:v>
                </c:pt>
                <c:pt idx="39">
                  <c:v>99</c:v>
                </c:pt>
                <c:pt idx="40">
                  <c:v>119</c:v>
                </c:pt>
                <c:pt idx="41">
                  <c:v>75</c:v>
                </c:pt>
                <c:pt idx="42">
                  <c:v>51</c:v>
                </c:pt>
                <c:pt idx="43">
                  <c:v>54</c:v>
                </c:pt>
                <c:pt idx="44">
                  <c:v>36</c:v>
                </c:pt>
                <c:pt idx="45">
                  <c:v>57</c:v>
                </c:pt>
                <c:pt idx="46">
                  <c:v>103</c:v>
                </c:pt>
                <c:pt idx="47">
                  <c:v>49</c:v>
                </c:pt>
                <c:pt idx="48">
                  <c:v>48</c:v>
                </c:pt>
                <c:pt idx="49">
                  <c:v>68</c:v>
                </c:pt>
                <c:pt idx="50">
                  <c:v>85</c:v>
                </c:pt>
                <c:pt idx="51">
                  <c:v>105</c:v>
                </c:pt>
                <c:pt idx="52">
                  <c:v>112</c:v>
                </c:pt>
                <c:pt idx="53">
                  <c:v>87</c:v>
                </c:pt>
                <c:pt idx="54">
                  <c:v>85</c:v>
                </c:pt>
                <c:pt idx="55">
                  <c:v>93</c:v>
                </c:pt>
                <c:pt idx="56">
                  <c:v>85</c:v>
                </c:pt>
                <c:pt idx="57">
                  <c:v>72</c:v>
                </c:pt>
                <c:pt idx="58">
                  <c:v>74</c:v>
                </c:pt>
                <c:pt idx="59">
                  <c:v>90</c:v>
                </c:pt>
                <c:pt idx="60">
                  <c:v>53</c:v>
                </c:pt>
                <c:pt idx="61">
                  <c:v>36</c:v>
                </c:pt>
                <c:pt idx="62">
                  <c:v>44</c:v>
                </c:pt>
                <c:pt idx="63">
                  <c:v>54</c:v>
                </c:pt>
                <c:pt idx="64">
                  <c:v>77</c:v>
                </c:pt>
                <c:pt idx="65">
                  <c:v>72</c:v>
                </c:pt>
                <c:pt idx="66">
                  <c:v>115</c:v>
                </c:pt>
                <c:pt idx="67">
                  <c:v>111</c:v>
                </c:pt>
                <c:pt idx="68">
                  <c:v>124</c:v>
                </c:pt>
                <c:pt idx="69">
                  <c:v>110</c:v>
                </c:pt>
                <c:pt idx="70">
                  <c:v>140</c:v>
                </c:pt>
                <c:pt idx="71">
                  <c:v>61</c:v>
                </c:pt>
                <c:pt idx="72">
                  <c:v>43</c:v>
                </c:pt>
                <c:pt idx="73">
                  <c:v>47</c:v>
                </c:pt>
                <c:pt idx="74">
                  <c:v>54</c:v>
                </c:pt>
                <c:pt idx="75">
                  <c:v>46</c:v>
                </c:pt>
                <c:pt idx="76">
                  <c:v>59</c:v>
                </c:pt>
                <c:pt idx="77">
                  <c:v>47</c:v>
                </c:pt>
                <c:pt idx="78">
                  <c:v>38</c:v>
                </c:pt>
                <c:pt idx="79">
                  <c:v>46</c:v>
                </c:pt>
                <c:pt idx="80">
                  <c:v>57</c:v>
                </c:pt>
                <c:pt idx="81">
                  <c:v>230</c:v>
                </c:pt>
                <c:pt idx="82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BD-4067-8ABE-8F0FA38B6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066736"/>
        <c:axId val="310945600"/>
      </c:lineChart>
      <c:dateAx>
        <c:axId val="30706673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945600"/>
        <c:crosses val="autoZero"/>
        <c:auto val="1"/>
        <c:lblOffset val="100"/>
        <c:baseTimeUnit val="days"/>
      </c:dateAx>
      <c:valAx>
        <c:axId val="31094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06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Cu-D at Headgate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 Data Seg 1e'!$I$1</c:f>
              <c:strCache>
                <c:ptCount val="1"/>
                <c:pt idx="0">
                  <c:v>Cu-D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'Cu Data Seg 1e'!$C$14:$C$96</c:f>
              <c:numCache>
                <c:formatCode>m/d/yyyy</c:formatCode>
                <c:ptCount val="83"/>
                <c:pt idx="0">
                  <c:v>39751.388194444444</c:v>
                </c:pt>
                <c:pt idx="1">
                  <c:v>39758.552083333336</c:v>
                </c:pt>
                <c:pt idx="2">
                  <c:v>39800.57708333333</c:v>
                </c:pt>
                <c:pt idx="3">
                  <c:v>39828.5625</c:v>
                </c:pt>
                <c:pt idx="4">
                  <c:v>39867.552083333336</c:v>
                </c:pt>
                <c:pt idx="5">
                  <c:v>39883.489583333336</c:v>
                </c:pt>
                <c:pt idx="6">
                  <c:v>39912.482638888891</c:v>
                </c:pt>
                <c:pt idx="7">
                  <c:v>39923.572916666664</c:v>
                </c:pt>
                <c:pt idx="8">
                  <c:v>39954.472222222219</c:v>
                </c:pt>
                <c:pt idx="9">
                  <c:v>39960.590277777781</c:v>
                </c:pt>
                <c:pt idx="10">
                  <c:v>39975.59375</c:v>
                </c:pt>
                <c:pt idx="11">
                  <c:v>39987.534722222219</c:v>
                </c:pt>
                <c:pt idx="12">
                  <c:v>40007.540972222225</c:v>
                </c:pt>
                <c:pt idx="13">
                  <c:v>40021.423611111109</c:v>
                </c:pt>
                <c:pt idx="14">
                  <c:v>40037.451388888891</c:v>
                </c:pt>
                <c:pt idx="15">
                  <c:v>40077.583333333336</c:v>
                </c:pt>
                <c:pt idx="16">
                  <c:v>40105.479166666664</c:v>
                </c:pt>
                <c:pt idx="17">
                  <c:v>40121.548611111109</c:v>
                </c:pt>
                <c:pt idx="18">
                  <c:v>40164.552083333336</c:v>
                </c:pt>
                <c:pt idx="19">
                  <c:v>40206.479166666664</c:v>
                </c:pt>
                <c:pt idx="20">
                  <c:v>40227.593055555553</c:v>
                </c:pt>
                <c:pt idx="21">
                  <c:v>40247.586805555555</c:v>
                </c:pt>
                <c:pt idx="22">
                  <c:v>40280.458333333336</c:v>
                </c:pt>
                <c:pt idx="23">
                  <c:v>40294.44027777778</c:v>
                </c:pt>
                <c:pt idx="24">
                  <c:v>40310.447916666664</c:v>
                </c:pt>
                <c:pt idx="25">
                  <c:v>40325.5</c:v>
                </c:pt>
                <c:pt idx="26">
                  <c:v>40339.4375</c:v>
                </c:pt>
                <c:pt idx="27">
                  <c:v>40359.440972222219</c:v>
                </c:pt>
                <c:pt idx="28">
                  <c:v>40371.472222222219</c:v>
                </c:pt>
                <c:pt idx="29">
                  <c:v>40385.547222222223</c:v>
                </c:pt>
                <c:pt idx="30">
                  <c:v>40421.394444444442</c:v>
                </c:pt>
                <c:pt idx="31">
                  <c:v>40443.46875</c:v>
                </c:pt>
                <c:pt idx="32">
                  <c:v>40477.46875</c:v>
                </c:pt>
                <c:pt idx="33">
                  <c:v>40504.578472222223</c:v>
                </c:pt>
                <c:pt idx="34">
                  <c:v>40533.53125</c:v>
                </c:pt>
                <c:pt idx="35">
                  <c:v>40563.454861111109</c:v>
                </c:pt>
                <c:pt idx="36">
                  <c:v>40597.451388888891</c:v>
                </c:pt>
                <c:pt idx="37">
                  <c:v>40633.510416666664</c:v>
                </c:pt>
                <c:pt idx="38">
                  <c:v>40644.541666666664</c:v>
                </c:pt>
                <c:pt idx="39">
                  <c:v>40659.449305555558</c:v>
                </c:pt>
                <c:pt idx="40">
                  <c:v>40674.572916666664</c:v>
                </c:pt>
                <c:pt idx="41">
                  <c:v>40688.472222222219</c:v>
                </c:pt>
                <c:pt idx="42">
                  <c:v>40703.375</c:v>
                </c:pt>
                <c:pt idx="43">
                  <c:v>40721.5</c:v>
                </c:pt>
                <c:pt idx="44">
                  <c:v>40736.510416666664</c:v>
                </c:pt>
                <c:pt idx="45">
                  <c:v>40752.416666666664</c:v>
                </c:pt>
                <c:pt idx="46">
                  <c:v>40767.495138888888</c:v>
                </c:pt>
                <c:pt idx="47">
                  <c:v>40799.482638888891</c:v>
                </c:pt>
                <c:pt idx="48">
                  <c:v>40822.59097222222</c:v>
                </c:pt>
                <c:pt idx="49">
                  <c:v>40855.541666666664</c:v>
                </c:pt>
                <c:pt idx="50">
                  <c:v>40896.534722222219</c:v>
                </c:pt>
                <c:pt idx="51">
                  <c:v>40933.565972222219</c:v>
                </c:pt>
                <c:pt idx="52">
                  <c:v>40967.479166666664</c:v>
                </c:pt>
                <c:pt idx="53">
                  <c:v>40997.500694444447</c:v>
                </c:pt>
                <c:pt idx="54">
                  <c:v>41010.565972222219</c:v>
                </c:pt>
                <c:pt idx="55">
                  <c:v>41023.524305555555</c:v>
                </c:pt>
                <c:pt idx="56">
                  <c:v>41037.555555555555</c:v>
                </c:pt>
                <c:pt idx="57">
                  <c:v>41050.625</c:v>
                </c:pt>
                <c:pt idx="58">
                  <c:v>41065.486111111109</c:v>
                </c:pt>
                <c:pt idx="59">
                  <c:v>41078.614583333336</c:v>
                </c:pt>
                <c:pt idx="60">
                  <c:v>41102.552083333336</c:v>
                </c:pt>
                <c:pt idx="61">
                  <c:v>41142.642361111109</c:v>
                </c:pt>
                <c:pt idx="62">
                  <c:v>41163.427777777775</c:v>
                </c:pt>
                <c:pt idx="63">
                  <c:v>41192.53125</c:v>
                </c:pt>
                <c:pt idx="64">
                  <c:v>41241.541666666664</c:v>
                </c:pt>
                <c:pt idx="65">
                  <c:v>41270.586111111108</c:v>
                </c:pt>
                <c:pt idx="66">
                  <c:v>41291.604166666664</c:v>
                </c:pt>
                <c:pt idx="67">
                  <c:v>41332.541666666664</c:v>
                </c:pt>
                <c:pt idx="68">
                  <c:v>41346.589583333334</c:v>
                </c:pt>
                <c:pt idx="69">
                  <c:v>41372.484027777777</c:v>
                </c:pt>
                <c:pt idx="70">
                  <c:v>41383.5</c:v>
                </c:pt>
                <c:pt idx="71">
                  <c:v>41407.489583333336</c:v>
                </c:pt>
                <c:pt idx="72">
                  <c:v>41422.481249999997</c:v>
                </c:pt>
                <c:pt idx="73">
                  <c:v>41437.463888888888</c:v>
                </c:pt>
                <c:pt idx="74">
                  <c:v>41449.465277777781</c:v>
                </c:pt>
                <c:pt idx="75">
                  <c:v>41463.479166666664</c:v>
                </c:pt>
                <c:pt idx="76">
                  <c:v>41479.425694444442</c:v>
                </c:pt>
                <c:pt idx="77">
                  <c:v>41492</c:v>
                </c:pt>
                <c:pt idx="78">
                  <c:v>41520.444444444445</c:v>
                </c:pt>
                <c:pt idx="79">
                  <c:v>41535.618055555555</c:v>
                </c:pt>
                <c:pt idx="80">
                  <c:v>41555.517361111109</c:v>
                </c:pt>
                <c:pt idx="81">
                  <c:v>41584.402777777781</c:v>
                </c:pt>
                <c:pt idx="82">
                  <c:v>41626.465277777781</c:v>
                </c:pt>
              </c:numCache>
            </c:numRef>
          </c:cat>
          <c:val>
            <c:numRef>
              <c:f>'Cu Data Seg 1e'!$I$14:$I$96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6</c:v>
                </c:pt>
                <c:pt idx="68">
                  <c:v>6</c:v>
                </c:pt>
                <c:pt idx="69">
                  <c:v>8</c:v>
                </c:pt>
                <c:pt idx="70">
                  <c:v>7</c:v>
                </c:pt>
                <c:pt idx="71">
                  <c:v>6</c:v>
                </c:pt>
                <c:pt idx="72">
                  <c:v>0</c:v>
                </c:pt>
                <c:pt idx="73">
                  <c:v>11</c:v>
                </c:pt>
                <c:pt idx="74">
                  <c:v>5</c:v>
                </c:pt>
                <c:pt idx="75">
                  <c:v>8</c:v>
                </c:pt>
                <c:pt idx="76">
                  <c:v>0</c:v>
                </c:pt>
                <c:pt idx="77">
                  <c:v>7</c:v>
                </c:pt>
                <c:pt idx="78">
                  <c:v>0</c:v>
                </c:pt>
                <c:pt idx="79">
                  <c:v>6</c:v>
                </c:pt>
                <c:pt idx="80">
                  <c:v>0</c:v>
                </c:pt>
                <c:pt idx="81">
                  <c:v>9</c:v>
                </c:pt>
                <c:pt idx="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6-4023-9C93-075073479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866224"/>
        <c:axId val="307870488"/>
      </c:lineChart>
      <c:dateAx>
        <c:axId val="3078662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870488"/>
        <c:crosses val="autoZero"/>
        <c:auto val="1"/>
        <c:lblOffset val="100"/>
        <c:baseTimeUnit val="days"/>
      </c:dateAx>
      <c:valAx>
        <c:axId val="307870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86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'WQCD Standard'!$G$7</c:f>
              <c:strCache>
                <c:ptCount val="1"/>
                <c:pt idx="0">
                  <c:v>Chronic Cu-D Standard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'WQCD Standard'!$C$8:$C$28</c:f>
              <c:numCache>
                <c:formatCode>General</c:formatCod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'WQCD Standard'!$G$8:$G$28</c:f>
              <c:numCache>
                <c:formatCode>General</c:formatCode>
                <c:ptCount val="20"/>
                <c:pt idx="0">
                  <c:v>2.4435680837955562</c:v>
                </c:pt>
                <c:pt idx="1">
                  <c:v>4.3109006139749431</c:v>
                </c:pt>
                <c:pt idx="2">
                  <c:v>6.0087862013869318</c:v>
                </c:pt>
                <c:pt idx="3">
                  <c:v>7.60521641562101</c:v>
                </c:pt>
                <c:pt idx="4">
                  <c:v>9.1302123319740645</c:v>
                </c:pt>
                <c:pt idx="5">
                  <c:v>10.600596847118712</c:v>
                </c:pt>
                <c:pt idx="6">
                  <c:v>12.027067234904973</c:v>
                </c:pt>
                <c:pt idx="7">
                  <c:v>13.416991461350214</c:v>
                </c:pt>
                <c:pt idx="8">
                  <c:v>14.77573383504661</c:v>
                </c:pt>
                <c:pt idx="9">
                  <c:v>16.107362920902187</c:v>
                </c:pt>
                <c:pt idx="10">
                  <c:v>17.415063132466656</c:v>
                </c:pt>
                <c:pt idx="11">
                  <c:v>18.70138988955965</c:v>
                </c:pt>
                <c:pt idx="12">
                  <c:v>19.968435948951065</c:v>
                </c:pt>
                <c:pt idx="13">
                  <c:v>21.217944313111104</c:v>
                </c:pt>
                <c:pt idx="14">
                  <c:v>22.451387477153094</c:v>
                </c:pt>
                <c:pt idx="15">
                  <c:v>23.670024629962548</c:v>
                </c:pt>
                <c:pt idx="16">
                  <c:v>24.874943939386153</c:v>
                </c:pt>
                <c:pt idx="17">
                  <c:v>26.067094460692736</c:v>
                </c:pt>
                <c:pt idx="18">
                  <c:v>27.247310650233992</c:v>
                </c:pt>
                <c:pt idx="19">
                  <c:v>28.416331497249992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A5-4EEA-9411-8E6294C17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307256"/>
        <c:axId val="331312504"/>
      </c:lineChart>
      <c:catAx>
        <c:axId val="33130725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Total Hardness 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312504"/>
        <c:crosses val="autoZero"/>
        <c:auto val="1"/>
        <c:lblAlgn val="ctr"/>
        <c:lblOffset val="100"/>
        <c:noMultiLvlLbl val="0"/>
      </c:catAx>
      <c:valAx>
        <c:axId val="331312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307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'WQCD Standard'!$G$31</c:f>
              <c:strCache>
                <c:ptCount val="1"/>
                <c:pt idx="0">
                  <c:v>Acute Cu-D Standard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'WQCD Standard'!$C$32:$C$52</c:f>
              <c:numCache>
                <c:formatCode>General</c:formatCode>
                <c:ptCount val="21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80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</c:numCache>
            </c:numRef>
          </c:cat>
          <c:val>
            <c:numRef>
              <c:f>'WQCD Standard'!$G$32:$G$52</c:f>
              <c:numCache>
                <c:formatCode>General</c:formatCode>
                <c:ptCount val="21"/>
                <c:pt idx="0">
                  <c:v>3.6401496818509758</c:v>
                </c:pt>
                <c:pt idx="1">
                  <c:v>6.9943877376374877</c:v>
                </c:pt>
                <c:pt idx="2">
                  <c:v>10.248560949669615</c:v>
                </c:pt>
                <c:pt idx="3">
                  <c:v>10.891095134348019</c:v>
                </c:pt>
                <c:pt idx="4">
                  <c:v>13.439408843082969</c:v>
                </c:pt>
                <c:pt idx="5">
                  <c:v>16.583980566096592</c:v>
                </c:pt>
                <c:pt idx="6">
                  <c:v>19.692159746120634</c:v>
                </c:pt>
                <c:pt idx="7">
                  <c:v>22.770397671391894</c:v>
                </c:pt>
                <c:pt idx="8">
                  <c:v>25.823233830691859</c:v>
                </c:pt>
                <c:pt idx="9">
                  <c:v>28.854033685143687</c:v>
                </c:pt>
                <c:pt idx="10">
                  <c:v>31.865390286297878</c:v>
                </c:pt>
                <c:pt idx="11">
                  <c:v>34.859361654041443</c:v>
                </c:pt>
                <c:pt idx="12">
                  <c:v>37.837620068916557</c:v>
                </c:pt>
                <c:pt idx="13">
                  <c:v>40.801550649009599</c:v>
                </c:pt>
                <c:pt idx="14">
                  <c:v>43.752319045553143</c:v>
                </c:pt>
                <c:pt idx="15">
                  <c:v>46.690919460584837</c:v>
                </c:pt>
                <c:pt idx="16">
                  <c:v>49.61820964452609</c:v>
                </c:pt>
                <c:pt idx="17">
                  <c:v>52.534937001108482</c:v>
                </c:pt>
                <c:pt idx="18">
                  <c:v>55.441758451571872</c:v>
                </c:pt>
                <c:pt idx="19">
                  <c:v>58.339255815147993</c:v>
                </c:pt>
                <c:pt idx="20">
                  <c:v>61.227947901357481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A0-4878-B89C-A7BC1443E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106256"/>
        <c:axId val="549106584"/>
      </c:lineChart>
      <c:catAx>
        <c:axId val="549106256"/>
        <c:scaling>
          <c:orientation val="minMax"/>
        </c:scaling>
        <c:delete val="0"/>
        <c:axPos val="b"/>
        <c:minorGridlines>
          <c:spPr>
            <a:ln>
              <a:solidFill>
                <a:schemeClr val="tx2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Hardness as CaCO3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06584"/>
        <c:crosses val="autoZero"/>
        <c:auto val="1"/>
        <c:lblAlgn val="ctr"/>
        <c:lblOffset val="100"/>
        <c:noMultiLvlLbl val="0"/>
      </c:catAx>
      <c:valAx>
        <c:axId val="549106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0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517524</xdr:colOff>
      <xdr:row>1</xdr:row>
      <xdr:rowOff>60325</xdr:rowOff>
    </xdr:from>
    <xdr:to>
      <xdr:col>19</xdr:col>
      <xdr:colOff>298450</xdr:colOff>
      <xdr:row>20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523874</xdr:colOff>
      <xdr:row>21</xdr:row>
      <xdr:rowOff>3175</xdr:rowOff>
    </xdr:from>
    <xdr:to>
      <xdr:col>19</xdr:col>
      <xdr:colOff>304800</xdr:colOff>
      <xdr:row>37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6350</xdr:colOff>
      <xdr:row>39</xdr:row>
      <xdr:rowOff>100784</xdr:rowOff>
    </xdr:from>
    <xdr:to>
      <xdr:col>19</xdr:col>
      <xdr:colOff>260350</xdr:colOff>
      <xdr:row>57</xdr:row>
      <xdr:rowOff>131779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6539684"/>
          <a:ext cx="5130800" cy="30027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257174</xdr:colOff>
      <xdr:row>7</xdr:row>
      <xdr:rowOff>9525</xdr:rowOff>
    </xdr:from>
    <xdr:to>
      <xdr:col>19</xdr:col>
      <xdr:colOff>222249</xdr:colOff>
      <xdr:row>22</xdr:row>
      <xdr:rowOff>174625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111124</xdr:colOff>
      <xdr:row>24</xdr:row>
      <xdr:rowOff>161925</xdr:rowOff>
    </xdr:from>
    <xdr:to>
      <xdr:col>19</xdr:col>
      <xdr:colOff>311149</xdr:colOff>
      <xdr:row>39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E267F1-68D5-4E39-B57E-58FBF22B2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opLeftCell="C4" workbookViewId="0">
      <selection activeCell="T52" sqref="T52"/>
    </sheetView>
  </sheetViews>
  <sheetFormatPr defaultRowHeight="13" x14ac:dyDescent="0.35"/>
  <cols>
    <col min="1" max="1" width="8.7265625" style="17" bestFit="1" customWidth="1"/>
    <col min="2" max="2" width="24.453125" style="20" bestFit="1" customWidth="1"/>
    <col min="3" max="3" width="9.54296875" style="9" bestFit="1" customWidth="1"/>
    <col min="4" max="4" width="11.36328125" style="9" bestFit="1" customWidth="1"/>
    <col min="5" max="5" width="9.6328125" style="9" bestFit="1" customWidth="1"/>
    <col min="6" max="6" width="9.54296875" style="9" bestFit="1" customWidth="1"/>
    <col min="7" max="7" width="6.26953125" style="9" bestFit="1" customWidth="1"/>
    <col min="8" max="8" width="10" style="9" bestFit="1" customWidth="1"/>
    <col min="9" max="9" width="4.453125" style="9" bestFit="1" customWidth="1"/>
    <col min="10" max="10" width="7.36328125" style="9" bestFit="1" customWidth="1"/>
    <col min="11" max="16384" width="8.7265625" style="9"/>
  </cols>
  <sheetData>
    <row r="1" spans="1:10" x14ac:dyDescent="0.35">
      <c r="A1" s="14"/>
      <c r="B1" s="18">
        <v>91</v>
      </c>
      <c r="C1" s="7"/>
      <c r="D1" s="8"/>
      <c r="E1" s="6" t="s">
        <v>33</v>
      </c>
      <c r="F1" s="6"/>
      <c r="G1" s="6"/>
      <c r="H1" s="6" t="s">
        <v>0</v>
      </c>
      <c r="I1" s="6" t="s">
        <v>13</v>
      </c>
      <c r="J1" s="6"/>
    </row>
    <row r="2" spans="1:10" x14ac:dyDescent="0.35">
      <c r="A2" s="14" t="s">
        <v>1</v>
      </c>
      <c r="B2" s="18" t="s">
        <v>2</v>
      </c>
      <c r="C2" s="7" t="s">
        <v>3</v>
      </c>
      <c r="D2" s="6" t="s">
        <v>32</v>
      </c>
      <c r="E2" s="6" t="s">
        <v>4</v>
      </c>
      <c r="F2" s="6" t="s">
        <v>5</v>
      </c>
      <c r="G2" s="6" t="s">
        <v>6</v>
      </c>
      <c r="H2" s="6" t="s">
        <v>36</v>
      </c>
      <c r="I2" s="6" t="s">
        <v>14</v>
      </c>
      <c r="J2" s="6" t="s">
        <v>34</v>
      </c>
    </row>
    <row r="3" spans="1:10" x14ac:dyDescent="0.35">
      <c r="A3" s="15">
        <v>5762</v>
      </c>
      <c r="B3" s="19" t="s">
        <v>10</v>
      </c>
      <c r="C3" s="11">
        <v>39771</v>
      </c>
      <c r="D3" s="10" t="s">
        <v>11</v>
      </c>
      <c r="E3" s="10">
        <v>39.643149999999999</v>
      </c>
      <c r="F3" s="10">
        <v>-105.30719999999999</v>
      </c>
      <c r="G3" s="10" t="s">
        <v>12</v>
      </c>
      <c r="H3" s="10">
        <v>28</v>
      </c>
      <c r="I3" s="10">
        <v>0</v>
      </c>
      <c r="J3" s="6"/>
    </row>
    <row r="4" spans="1:10" x14ac:dyDescent="0.35">
      <c r="A4" s="15">
        <v>5762</v>
      </c>
      <c r="B4" s="19" t="s">
        <v>10</v>
      </c>
      <c r="C4" s="11">
        <v>39826</v>
      </c>
      <c r="D4" s="10" t="s">
        <v>11</v>
      </c>
      <c r="E4" s="10">
        <v>39.643149999999999</v>
      </c>
      <c r="F4" s="10">
        <v>-105.30719999999999</v>
      </c>
      <c r="G4" s="10" t="s">
        <v>12</v>
      </c>
      <c r="H4" s="10">
        <v>28</v>
      </c>
      <c r="I4" s="10">
        <v>0</v>
      </c>
      <c r="J4" s="6"/>
    </row>
    <row r="5" spans="1:10" x14ac:dyDescent="0.35">
      <c r="A5" s="15">
        <v>5762</v>
      </c>
      <c r="B5" s="19" t="s">
        <v>10</v>
      </c>
      <c r="C5" s="11">
        <v>39917</v>
      </c>
      <c r="D5" s="10" t="s">
        <v>11</v>
      </c>
      <c r="E5" s="10">
        <v>39.643149999999999</v>
      </c>
      <c r="F5" s="10">
        <v>-105.30719999999999</v>
      </c>
      <c r="G5" s="10" t="s">
        <v>12</v>
      </c>
      <c r="H5" s="10">
        <v>43</v>
      </c>
      <c r="I5" s="10">
        <v>0</v>
      </c>
      <c r="J5" s="6"/>
    </row>
    <row r="6" spans="1:10" x14ac:dyDescent="0.35">
      <c r="A6" s="15">
        <v>5762</v>
      </c>
      <c r="B6" s="19" t="s">
        <v>10</v>
      </c>
      <c r="C6" s="11">
        <v>39945</v>
      </c>
      <c r="D6" s="10" t="s">
        <v>11</v>
      </c>
      <c r="E6" s="10">
        <v>39.643149999999999</v>
      </c>
      <c r="F6" s="10">
        <v>-105.30719999999999</v>
      </c>
      <c r="G6" s="10" t="s">
        <v>12</v>
      </c>
      <c r="H6" s="10">
        <v>34</v>
      </c>
      <c r="I6" s="10">
        <v>0</v>
      </c>
      <c r="J6" s="6"/>
    </row>
    <row r="7" spans="1:10" x14ac:dyDescent="0.35">
      <c r="A7" s="15">
        <v>5762</v>
      </c>
      <c r="B7" s="19" t="s">
        <v>10</v>
      </c>
      <c r="C7" s="11">
        <v>40022</v>
      </c>
      <c r="D7" s="10" t="s">
        <v>11</v>
      </c>
      <c r="E7" s="10">
        <v>39.643149999999999</v>
      </c>
      <c r="F7" s="10">
        <v>-105.30719999999999</v>
      </c>
      <c r="G7" s="10" t="s">
        <v>12</v>
      </c>
      <c r="H7" s="10">
        <v>28</v>
      </c>
      <c r="I7" s="10">
        <v>0</v>
      </c>
      <c r="J7" s="10"/>
    </row>
    <row r="8" spans="1:10" x14ac:dyDescent="0.35">
      <c r="A8" s="15">
        <v>5762</v>
      </c>
      <c r="B8" s="19" t="s">
        <v>10</v>
      </c>
      <c r="C8" s="11">
        <v>40239</v>
      </c>
      <c r="D8" s="10" t="s">
        <v>11</v>
      </c>
      <c r="E8" s="10">
        <v>39.643149999999999</v>
      </c>
      <c r="F8" s="10">
        <v>-105.30719999999999</v>
      </c>
      <c r="G8" s="10" t="s">
        <v>12</v>
      </c>
      <c r="H8" s="10">
        <v>46</v>
      </c>
      <c r="I8" s="10">
        <v>0</v>
      </c>
      <c r="J8" s="10"/>
    </row>
    <row r="9" spans="1:10" x14ac:dyDescent="0.35">
      <c r="A9" s="15">
        <v>5762</v>
      </c>
      <c r="B9" s="19" t="s">
        <v>10</v>
      </c>
      <c r="C9" s="11">
        <v>40192</v>
      </c>
      <c r="D9" s="10" t="s">
        <v>11</v>
      </c>
      <c r="E9" s="10">
        <v>39.643149999999999</v>
      </c>
      <c r="F9" s="10">
        <v>-105.30719999999999</v>
      </c>
      <c r="G9" s="10" t="s">
        <v>12</v>
      </c>
      <c r="H9" s="10">
        <v>43</v>
      </c>
      <c r="I9" s="10">
        <v>0</v>
      </c>
      <c r="J9" s="10"/>
    </row>
    <row r="10" spans="1:10" x14ac:dyDescent="0.35">
      <c r="A10" s="15">
        <v>5762</v>
      </c>
      <c r="B10" s="19" t="s">
        <v>10</v>
      </c>
      <c r="C10" s="11">
        <v>40485</v>
      </c>
      <c r="D10" s="10" t="s">
        <v>11</v>
      </c>
      <c r="E10" s="10">
        <v>39.643149999999999</v>
      </c>
      <c r="F10" s="10">
        <v>-105.30719999999999</v>
      </c>
      <c r="G10" s="10" t="s">
        <v>12</v>
      </c>
      <c r="H10" s="10">
        <v>29</v>
      </c>
      <c r="I10" s="10">
        <v>0</v>
      </c>
      <c r="J10" s="10"/>
    </row>
    <row r="11" spans="1:10" x14ac:dyDescent="0.35">
      <c r="A11" s="15">
        <v>5762</v>
      </c>
      <c r="B11" s="19" t="s">
        <v>10</v>
      </c>
      <c r="C11" s="11">
        <v>40610</v>
      </c>
      <c r="D11" s="10" t="s">
        <v>11</v>
      </c>
      <c r="E11" s="10">
        <v>39.643149999999999</v>
      </c>
      <c r="F11" s="10">
        <v>-105.30719999999999</v>
      </c>
      <c r="G11" s="10" t="s">
        <v>12</v>
      </c>
      <c r="H11" s="10">
        <v>43</v>
      </c>
      <c r="I11" s="10">
        <v>0</v>
      </c>
      <c r="J11" s="10"/>
    </row>
    <row r="12" spans="1:10" x14ac:dyDescent="0.35">
      <c r="A12" s="9"/>
      <c r="B12" s="9"/>
      <c r="G12" s="9" t="s">
        <v>37</v>
      </c>
      <c r="H12" s="22">
        <f>AVERAGE(H3:H11)</f>
        <v>35.777777777777779</v>
      </c>
      <c r="J12" s="10"/>
    </row>
    <row r="13" spans="1:10" x14ac:dyDescent="0.35">
      <c r="A13" s="15"/>
      <c r="B13" s="19"/>
      <c r="C13" s="11"/>
      <c r="D13" s="10"/>
      <c r="E13" s="10"/>
      <c r="F13" s="10"/>
      <c r="G13" s="10"/>
      <c r="H13" s="10"/>
      <c r="I13" s="10"/>
      <c r="J13" s="10"/>
    </row>
    <row r="14" spans="1:10" x14ac:dyDescent="0.35">
      <c r="A14" s="15" t="s">
        <v>7</v>
      </c>
      <c r="B14" s="19" t="s">
        <v>35</v>
      </c>
      <c r="C14" s="11">
        <v>39751.388194444444</v>
      </c>
      <c r="D14" s="10" t="s">
        <v>8</v>
      </c>
      <c r="E14" s="10">
        <v>39.652819999999998</v>
      </c>
      <c r="F14" s="10">
        <v>-105.18814</v>
      </c>
      <c r="G14" s="10" t="s">
        <v>9</v>
      </c>
      <c r="H14" s="10">
        <v>57</v>
      </c>
      <c r="I14" s="10">
        <v>0</v>
      </c>
      <c r="J14" s="10"/>
    </row>
    <row r="15" spans="1:10" x14ac:dyDescent="0.35">
      <c r="A15" s="15" t="s">
        <v>7</v>
      </c>
      <c r="B15" s="19" t="s">
        <v>35</v>
      </c>
      <c r="C15" s="11">
        <v>39758.552083333336</v>
      </c>
      <c r="D15" s="10" t="s">
        <v>8</v>
      </c>
      <c r="E15" s="10">
        <v>39.652819999999998</v>
      </c>
      <c r="F15" s="10">
        <v>-105.18814</v>
      </c>
      <c r="G15" s="10" t="s">
        <v>9</v>
      </c>
      <c r="H15" s="10">
        <v>49</v>
      </c>
      <c r="I15" s="10">
        <v>0</v>
      </c>
      <c r="J15" s="10"/>
    </row>
    <row r="16" spans="1:10" x14ac:dyDescent="0.35">
      <c r="A16" s="15" t="s">
        <v>7</v>
      </c>
      <c r="B16" s="19" t="s">
        <v>35</v>
      </c>
      <c r="C16" s="11">
        <v>39800.57708333333</v>
      </c>
      <c r="D16" s="10" t="s">
        <v>8</v>
      </c>
      <c r="E16" s="10">
        <v>39.652819999999998</v>
      </c>
      <c r="F16" s="10">
        <v>-105.18814</v>
      </c>
      <c r="G16" s="10" t="s">
        <v>9</v>
      </c>
      <c r="H16" s="10">
        <v>73</v>
      </c>
      <c r="I16" s="10">
        <v>0</v>
      </c>
      <c r="J16" s="10"/>
    </row>
    <row r="17" spans="1:10" x14ac:dyDescent="0.35">
      <c r="A17" s="15" t="s">
        <v>7</v>
      </c>
      <c r="B17" s="19" t="s">
        <v>35</v>
      </c>
      <c r="C17" s="11">
        <v>39828.5625</v>
      </c>
      <c r="D17" s="10" t="s">
        <v>8</v>
      </c>
      <c r="E17" s="10">
        <v>39.652819999999998</v>
      </c>
      <c r="F17" s="10">
        <v>-105.18814</v>
      </c>
      <c r="G17" s="10" t="s">
        <v>9</v>
      </c>
      <c r="H17" s="10">
        <v>91</v>
      </c>
      <c r="I17" s="10">
        <v>0</v>
      </c>
      <c r="J17" s="10"/>
    </row>
    <row r="18" spans="1:10" x14ac:dyDescent="0.35">
      <c r="A18" s="15" t="s">
        <v>7</v>
      </c>
      <c r="B18" s="19" t="s">
        <v>35</v>
      </c>
      <c r="C18" s="11">
        <v>39867.552083333336</v>
      </c>
      <c r="D18" s="10" t="s">
        <v>8</v>
      </c>
      <c r="E18" s="10">
        <v>39.652819999999998</v>
      </c>
      <c r="F18" s="10">
        <v>-105.18814</v>
      </c>
      <c r="G18" s="10" t="s">
        <v>9</v>
      </c>
      <c r="H18" s="10">
        <v>97</v>
      </c>
      <c r="I18" s="10">
        <v>0</v>
      </c>
      <c r="J18" s="10"/>
    </row>
    <row r="19" spans="1:10" x14ac:dyDescent="0.35">
      <c r="A19" s="16" t="s">
        <v>7</v>
      </c>
      <c r="B19" s="19" t="s">
        <v>35</v>
      </c>
      <c r="C19" s="11">
        <v>39883.489583333336</v>
      </c>
      <c r="D19" s="10" t="s">
        <v>8</v>
      </c>
      <c r="E19" s="10">
        <v>39.652819999999998</v>
      </c>
      <c r="F19" s="10">
        <v>-105.18814</v>
      </c>
      <c r="G19" s="10" t="s">
        <v>9</v>
      </c>
      <c r="H19" s="10">
        <v>117</v>
      </c>
      <c r="I19" s="10">
        <v>0</v>
      </c>
      <c r="J19" s="10"/>
    </row>
    <row r="20" spans="1:10" x14ac:dyDescent="0.35">
      <c r="A20" s="15" t="s">
        <v>7</v>
      </c>
      <c r="B20" s="19" t="s">
        <v>35</v>
      </c>
      <c r="C20" s="11">
        <v>39912.482638888891</v>
      </c>
      <c r="D20" s="10" t="s">
        <v>8</v>
      </c>
      <c r="E20" s="10">
        <v>39.652819999999998</v>
      </c>
      <c r="F20" s="10">
        <v>-105.18814</v>
      </c>
      <c r="G20" s="10" t="s">
        <v>9</v>
      </c>
      <c r="H20" s="10">
        <v>90</v>
      </c>
      <c r="I20" s="10">
        <v>0</v>
      </c>
      <c r="J20" s="10"/>
    </row>
    <row r="21" spans="1:10" x14ac:dyDescent="0.35">
      <c r="A21" s="16" t="s">
        <v>7</v>
      </c>
      <c r="B21" s="19" t="s">
        <v>35</v>
      </c>
      <c r="C21" s="11">
        <v>39923.572916666664</v>
      </c>
      <c r="D21" s="10" t="s">
        <v>8</v>
      </c>
      <c r="E21" s="10">
        <v>39.652819999999998</v>
      </c>
      <c r="F21" s="10">
        <v>-105.18814</v>
      </c>
      <c r="G21" s="10" t="s">
        <v>9</v>
      </c>
      <c r="H21" s="10">
        <v>114</v>
      </c>
      <c r="I21" s="10">
        <v>0</v>
      </c>
      <c r="J21" s="10"/>
    </row>
    <row r="22" spans="1:10" x14ac:dyDescent="0.35">
      <c r="A22" s="15" t="s">
        <v>7</v>
      </c>
      <c r="B22" s="19" t="s">
        <v>35</v>
      </c>
      <c r="C22" s="11">
        <v>39954.472222222219</v>
      </c>
      <c r="D22" s="10" t="s">
        <v>8</v>
      </c>
      <c r="E22" s="10">
        <v>39.652819999999998</v>
      </c>
      <c r="F22" s="10">
        <v>-105.18814</v>
      </c>
      <c r="G22" s="10" t="s">
        <v>9</v>
      </c>
      <c r="H22" s="10">
        <v>54</v>
      </c>
      <c r="I22" s="10">
        <v>0</v>
      </c>
      <c r="J22" s="10"/>
    </row>
    <row r="23" spans="1:10" x14ac:dyDescent="0.35">
      <c r="A23" s="15" t="s">
        <v>7</v>
      </c>
      <c r="B23" s="19" t="s">
        <v>35</v>
      </c>
      <c r="C23" s="11">
        <v>39960.590277777781</v>
      </c>
      <c r="D23" s="10" t="s">
        <v>8</v>
      </c>
      <c r="E23" s="10">
        <v>39.652819999999998</v>
      </c>
      <c r="F23" s="10">
        <v>-105.18814</v>
      </c>
      <c r="G23" s="10" t="s">
        <v>9</v>
      </c>
      <c r="H23" s="10">
        <v>76</v>
      </c>
      <c r="I23" s="10">
        <v>0</v>
      </c>
      <c r="J23" s="10"/>
    </row>
    <row r="24" spans="1:10" x14ac:dyDescent="0.35">
      <c r="A24" s="15" t="s">
        <v>7</v>
      </c>
      <c r="B24" s="19" t="s">
        <v>35</v>
      </c>
      <c r="C24" s="11">
        <v>39975.59375</v>
      </c>
      <c r="D24" s="10" t="s">
        <v>8</v>
      </c>
      <c r="E24" s="10">
        <v>39.652819999999998</v>
      </c>
      <c r="F24" s="10">
        <v>-105.18814</v>
      </c>
      <c r="G24" s="10" t="s">
        <v>9</v>
      </c>
      <c r="H24" s="10">
        <v>72</v>
      </c>
      <c r="I24" s="10">
        <v>0</v>
      </c>
      <c r="J24" s="10"/>
    </row>
    <row r="25" spans="1:10" x14ac:dyDescent="0.35">
      <c r="A25" s="15" t="s">
        <v>7</v>
      </c>
      <c r="B25" s="19" t="s">
        <v>35</v>
      </c>
      <c r="C25" s="11">
        <v>39987.534722222219</v>
      </c>
      <c r="D25" s="10" t="s">
        <v>8</v>
      </c>
      <c r="E25" s="10">
        <v>39.652819999999998</v>
      </c>
      <c r="F25" s="10">
        <v>-105.18814</v>
      </c>
      <c r="G25" s="10" t="s">
        <v>9</v>
      </c>
      <c r="H25" s="10">
        <v>57</v>
      </c>
      <c r="I25" s="10">
        <v>0</v>
      </c>
      <c r="J25" s="10"/>
    </row>
    <row r="26" spans="1:10" x14ac:dyDescent="0.35">
      <c r="A26" s="15" t="s">
        <v>7</v>
      </c>
      <c r="B26" s="19" t="s">
        <v>35</v>
      </c>
      <c r="C26" s="11">
        <v>40007.540972222225</v>
      </c>
      <c r="D26" s="10" t="s">
        <v>8</v>
      </c>
      <c r="E26" s="10">
        <v>39.652819999999998</v>
      </c>
      <c r="F26" s="10">
        <v>-105.18814</v>
      </c>
      <c r="G26" s="10" t="s">
        <v>9</v>
      </c>
      <c r="H26" s="10">
        <v>61</v>
      </c>
      <c r="I26" s="10">
        <v>0</v>
      </c>
      <c r="J26" s="10"/>
    </row>
    <row r="27" spans="1:10" x14ac:dyDescent="0.35">
      <c r="A27" s="15" t="s">
        <v>7</v>
      </c>
      <c r="B27" s="19" t="s">
        <v>35</v>
      </c>
      <c r="C27" s="11">
        <v>40021.423611111109</v>
      </c>
      <c r="D27" s="10" t="s">
        <v>8</v>
      </c>
      <c r="E27" s="10">
        <v>39.652819999999998</v>
      </c>
      <c r="F27" s="10">
        <v>-105.18814</v>
      </c>
      <c r="G27" s="10" t="s">
        <v>9</v>
      </c>
      <c r="H27" s="10">
        <v>46</v>
      </c>
      <c r="I27" s="10">
        <v>0</v>
      </c>
      <c r="J27" s="10"/>
    </row>
    <row r="28" spans="1:10" x14ac:dyDescent="0.35">
      <c r="A28" s="15" t="s">
        <v>7</v>
      </c>
      <c r="B28" s="19" t="s">
        <v>35</v>
      </c>
      <c r="C28" s="11">
        <v>40037.451388888891</v>
      </c>
      <c r="D28" s="10" t="s">
        <v>8</v>
      </c>
      <c r="E28" s="10">
        <v>39.652819999999998</v>
      </c>
      <c r="F28" s="10">
        <v>-105.18814</v>
      </c>
      <c r="G28" s="10" t="s">
        <v>9</v>
      </c>
      <c r="H28" s="10">
        <v>68</v>
      </c>
      <c r="I28" s="10">
        <v>0</v>
      </c>
      <c r="J28" s="10"/>
    </row>
    <row r="29" spans="1:10" x14ac:dyDescent="0.35">
      <c r="A29" s="15" t="s">
        <v>7</v>
      </c>
      <c r="B29" s="19" t="s">
        <v>35</v>
      </c>
      <c r="C29" s="11">
        <v>40077.583333333336</v>
      </c>
      <c r="D29" s="10" t="s">
        <v>8</v>
      </c>
      <c r="E29" s="10">
        <v>39.652819999999998</v>
      </c>
      <c r="F29" s="10">
        <v>-105.18814</v>
      </c>
      <c r="G29" s="10" t="s">
        <v>9</v>
      </c>
      <c r="H29" s="10">
        <v>54</v>
      </c>
      <c r="I29" s="10">
        <v>0</v>
      </c>
      <c r="J29" s="10"/>
    </row>
    <row r="30" spans="1:10" x14ac:dyDescent="0.35">
      <c r="A30" s="16" t="s">
        <v>7</v>
      </c>
      <c r="B30" s="19" t="s">
        <v>35</v>
      </c>
      <c r="C30" s="11">
        <v>40105.479166666664</v>
      </c>
      <c r="D30" s="10" t="s">
        <v>8</v>
      </c>
      <c r="E30" s="10">
        <v>39.652819999999998</v>
      </c>
      <c r="F30" s="10">
        <v>-105.18814</v>
      </c>
      <c r="G30" s="10" t="s">
        <v>9</v>
      </c>
      <c r="H30" s="10">
        <v>73</v>
      </c>
      <c r="I30" s="10">
        <v>0</v>
      </c>
      <c r="J30" s="10"/>
    </row>
    <row r="31" spans="1:10" x14ac:dyDescent="0.35">
      <c r="A31" s="15" t="s">
        <v>7</v>
      </c>
      <c r="B31" s="19" t="s">
        <v>35</v>
      </c>
      <c r="C31" s="11">
        <v>40121.548611111109</v>
      </c>
      <c r="D31" s="10" t="s">
        <v>8</v>
      </c>
      <c r="E31" s="10">
        <v>39.652819999999998</v>
      </c>
      <c r="F31" s="10">
        <v>-105.18814</v>
      </c>
      <c r="G31" s="10" t="s">
        <v>9</v>
      </c>
      <c r="H31" s="10">
        <v>93</v>
      </c>
      <c r="I31" s="10">
        <v>0</v>
      </c>
      <c r="J31" s="12"/>
    </row>
    <row r="32" spans="1:10" x14ac:dyDescent="0.35">
      <c r="A32" s="15" t="s">
        <v>7</v>
      </c>
      <c r="B32" s="19" t="s">
        <v>35</v>
      </c>
      <c r="C32" s="11">
        <v>40164.552083333336</v>
      </c>
      <c r="D32" s="10" t="s">
        <v>8</v>
      </c>
      <c r="E32" s="10">
        <v>39.652819999999998</v>
      </c>
      <c r="F32" s="10">
        <v>-105.18814</v>
      </c>
      <c r="G32" s="10" t="s">
        <v>9</v>
      </c>
      <c r="H32" s="10">
        <v>112</v>
      </c>
      <c r="I32" s="13">
        <v>0</v>
      </c>
      <c r="J32" s="12"/>
    </row>
    <row r="33" spans="1:10" x14ac:dyDescent="0.35">
      <c r="A33" s="15" t="s">
        <v>7</v>
      </c>
      <c r="B33" s="19" t="s">
        <v>35</v>
      </c>
      <c r="C33" s="11">
        <v>40206.479166666664</v>
      </c>
      <c r="D33" s="10" t="s">
        <v>8</v>
      </c>
      <c r="E33" s="10">
        <v>39.652819999999998</v>
      </c>
      <c r="F33" s="10">
        <v>-105.18814</v>
      </c>
      <c r="G33" s="10" t="s">
        <v>9</v>
      </c>
      <c r="H33" s="10">
        <v>130</v>
      </c>
      <c r="I33" s="10">
        <v>0</v>
      </c>
      <c r="J33" s="10" t="s">
        <v>15</v>
      </c>
    </row>
    <row r="34" spans="1:10" x14ac:dyDescent="0.35">
      <c r="A34" s="15" t="s">
        <v>7</v>
      </c>
      <c r="B34" s="19" t="s">
        <v>35</v>
      </c>
      <c r="C34" s="11">
        <v>40227.593055555553</v>
      </c>
      <c r="D34" s="10" t="s">
        <v>8</v>
      </c>
      <c r="E34" s="10">
        <v>39.652819999999998</v>
      </c>
      <c r="F34" s="10">
        <v>-105.18814</v>
      </c>
      <c r="G34" s="10" t="s">
        <v>9</v>
      </c>
      <c r="H34" s="10">
        <v>140</v>
      </c>
      <c r="I34" s="10">
        <v>0</v>
      </c>
      <c r="J34" s="10" t="s">
        <v>15</v>
      </c>
    </row>
    <row r="35" spans="1:10" x14ac:dyDescent="0.35">
      <c r="A35" s="15" t="s">
        <v>7</v>
      </c>
      <c r="B35" s="19" t="s">
        <v>35</v>
      </c>
      <c r="C35" s="11">
        <v>40247.586805555555</v>
      </c>
      <c r="D35" s="10" t="s">
        <v>8</v>
      </c>
      <c r="E35" s="10">
        <v>39.652819999999998</v>
      </c>
      <c r="F35" s="10">
        <v>-105.18814</v>
      </c>
      <c r="G35" s="10" t="s">
        <v>9</v>
      </c>
      <c r="H35" s="10">
        <v>140</v>
      </c>
      <c r="I35" s="10">
        <v>0</v>
      </c>
      <c r="J35" s="10"/>
    </row>
    <row r="36" spans="1:10" x14ac:dyDescent="0.35">
      <c r="A36" s="15" t="s">
        <v>7</v>
      </c>
      <c r="B36" s="19" t="s">
        <v>35</v>
      </c>
      <c r="C36" s="11">
        <v>40280.458333333336</v>
      </c>
      <c r="D36" s="10" t="s">
        <v>8</v>
      </c>
      <c r="E36" s="10">
        <v>39.652819999999998</v>
      </c>
      <c r="F36" s="10">
        <v>-105.18814</v>
      </c>
      <c r="G36" s="10" t="s">
        <v>9</v>
      </c>
      <c r="H36" s="10">
        <v>95</v>
      </c>
      <c r="I36" s="10">
        <v>0</v>
      </c>
      <c r="J36" s="10"/>
    </row>
    <row r="37" spans="1:10" x14ac:dyDescent="0.35">
      <c r="A37" s="15" t="s">
        <v>7</v>
      </c>
      <c r="B37" s="19" t="s">
        <v>35</v>
      </c>
      <c r="C37" s="11">
        <v>40294.44027777778</v>
      </c>
      <c r="D37" s="10" t="s">
        <v>8</v>
      </c>
      <c r="E37" s="10">
        <v>39.652819999999998</v>
      </c>
      <c r="F37" s="10">
        <v>-105.18814</v>
      </c>
      <c r="G37" s="10" t="s">
        <v>9</v>
      </c>
      <c r="H37" s="10">
        <v>87</v>
      </c>
      <c r="I37" s="10">
        <v>0</v>
      </c>
      <c r="J37" s="10"/>
    </row>
    <row r="38" spans="1:10" x14ac:dyDescent="0.35">
      <c r="A38" s="16" t="s">
        <v>7</v>
      </c>
      <c r="B38" s="19" t="s">
        <v>35</v>
      </c>
      <c r="C38" s="11">
        <v>40310.447916666664</v>
      </c>
      <c r="D38" s="10" t="s">
        <v>8</v>
      </c>
      <c r="E38" s="10">
        <v>39.652819999999998</v>
      </c>
      <c r="F38" s="10">
        <v>-105.18814</v>
      </c>
      <c r="G38" s="10" t="s">
        <v>9</v>
      </c>
      <c r="H38" s="10">
        <v>71</v>
      </c>
      <c r="I38" s="10">
        <v>0</v>
      </c>
      <c r="J38" s="10" t="s">
        <v>15</v>
      </c>
    </row>
    <row r="39" spans="1:10" x14ac:dyDescent="0.35">
      <c r="A39" s="15" t="s">
        <v>7</v>
      </c>
      <c r="B39" s="19" t="s">
        <v>35</v>
      </c>
      <c r="C39" s="11">
        <v>40325.5</v>
      </c>
      <c r="D39" s="10" t="s">
        <v>8</v>
      </c>
      <c r="E39" s="10">
        <v>39.652819999999998</v>
      </c>
      <c r="F39" s="10">
        <v>-105.18814</v>
      </c>
      <c r="G39" s="10" t="s">
        <v>9</v>
      </c>
      <c r="H39" s="10">
        <v>56</v>
      </c>
      <c r="I39" s="10">
        <v>0</v>
      </c>
      <c r="J39" s="10"/>
    </row>
    <row r="40" spans="1:10" x14ac:dyDescent="0.35">
      <c r="A40" s="15" t="s">
        <v>7</v>
      </c>
      <c r="B40" s="19" t="s">
        <v>35</v>
      </c>
      <c r="C40" s="11">
        <v>40339.4375</v>
      </c>
      <c r="D40" s="10" t="s">
        <v>8</v>
      </c>
      <c r="E40" s="10">
        <v>39.652819999999998</v>
      </c>
      <c r="F40" s="10">
        <v>-105.18814</v>
      </c>
      <c r="G40" s="10" t="s">
        <v>9</v>
      </c>
      <c r="H40" s="10">
        <v>64</v>
      </c>
      <c r="I40" s="10">
        <v>0</v>
      </c>
      <c r="J40" s="10"/>
    </row>
    <row r="41" spans="1:10" x14ac:dyDescent="0.35">
      <c r="A41" s="15" t="s">
        <v>7</v>
      </c>
      <c r="B41" s="19" t="s">
        <v>35</v>
      </c>
      <c r="C41" s="11">
        <v>40359.440972222219</v>
      </c>
      <c r="D41" s="10" t="s">
        <v>8</v>
      </c>
      <c r="E41" s="10">
        <v>39.652819999999998</v>
      </c>
      <c r="F41" s="10">
        <v>-105.18814</v>
      </c>
      <c r="G41" s="10" t="s">
        <v>9</v>
      </c>
      <c r="H41" s="10">
        <v>57</v>
      </c>
      <c r="I41" s="10">
        <v>0</v>
      </c>
      <c r="J41" s="10"/>
    </row>
    <row r="42" spans="1:10" x14ac:dyDescent="0.35">
      <c r="A42" s="15" t="s">
        <v>7</v>
      </c>
      <c r="B42" s="19" t="s">
        <v>35</v>
      </c>
      <c r="C42" s="11">
        <v>40371.472222222219</v>
      </c>
      <c r="D42" s="10" t="s">
        <v>8</v>
      </c>
      <c r="E42" s="10">
        <v>39.652819999999998</v>
      </c>
      <c r="F42" s="10">
        <v>-105.18814</v>
      </c>
      <c r="G42" s="10" t="s">
        <v>9</v>
      </c>
      <c r="H42" s="10">
        <v>68</v>
      </c>
      <c r="I42" s="10">
        <v>0</v>
      </c>
      <c r="J42" s="10"/>
    </row>
    <row r="43" spans="1:10" x14ac:dyDescent="0.35">
      <c r="A43" s="15" t="s">
        <v>7</v>
      </c>
      <c r="B43" s="19" t="s">
        <v>35</v>
      </c>
      <c r="C43" s="11">
        <v>40385.547222222223</v>
      </c>
      <c r="D43" s="10" t="s">
        <v>8</v>
      </c>
      <c r="E43" s="10">
        <v>39.652819999999998</v>
      </c>
      <c r="F43" s="10">
        <v>-105.18814</v>
      </c>
      <c r="G43" s="10" t="s">
        <v>9</v>
      </c>
      <c r="H43" s="10">
        <v>73</v>
      </c>
      <c r="I43" s="10">
        <v>0</v>
      </c>
      <c r="J43" s="10"/>
    </row>
    <row r="44" spans="1:10" x14ac:dyDescent="0.35">
      <c r="A44" s="15" t="s">
        <v>7</v>
      </c>
      <c r="B44" s="19" t="s">
        <v>35</v>
      </c>
      <c r="C44" s="11">
        <v>40421.394444444442</v>
      </c>
      <c r="D44" s="10" t="s">
        <v>8</v>
      </c>
      <c r="E44" s="10">
        <v>39.652819999999998</v>
      </c>
      <c r="F44" s="10">
        <v>-105.18814</v>
      </c>
      <c r="G44" s="10" t="s">
        <v>9</v>
      </c>
      <c r="H44" s="10">
        <v>53</v>
      </c>
      <c r="I44" s="10">
        <v>0</v>
      </c>
      <c r="J44" s="10"/>
    </row>
    <row r="45" spans="1:10" x14ac:dyDescent="0.35">
      <c r="A45" s="15" t="s">
        <v>7</v>
      </c>
      <c r="B45" s="19" t="s">
        <v>35</v>
      </c>
      <c r="C45" s="11">
        <v>40443.46875</v>
      </c>
      <c r="D45" s="10" t="s">
        <v>8</v>
      </c>
      <c r="E45" s="10">
        <v>39.652819999999998</v>
      </c>
      <c r="F45" s="10">
        <v>-105.18814</v>
      </c>
      <c r="G45" s="10" t="s">
        <v>9</v>
      </c>
      <c r="H45" s="10">
        <v>57</v>
      </c>
      <c r="I45" s="10">
        <v>0</v>
      </c>
      <c r="J45" s="10"/>
    </row>
    <row r="46" spans="1:10" x14ac:dyDescent="0.35">
      <c r="A46" s="15" t="s">
        <v>7</v>
      </c>
      <c r="B46" s="19" t="s">
        <v>35</v>
      </c>
      <c r="C46" s="11">
        <v>40477.46875</v>
      </c>
      <c r="D46" s="10" t="s">
        <v>8</v>
      </c>
      <c r="E46" s="10">
        <v>39.652819999999998</v>
      </c>
      <c r="F46" s="10">
        <v>-105.18814</v>
      </c>
      <c r="G46" s="10" t="s">
        <v>9</v>
      </c>
      <c r="H46" s="10">
        <v>53</v>
      </c>
      <c r="I46" s="38">
        <v>13</v>
      </c>
      <c r="J46" s="10"/>
    </row>
    <row r="47" spans="1:10" x14ac:dyDescent="0.35">
      <c r="A47" s="15" t="s">
        <v>7</v>
      </c>
      <c r="B47" s="19" t="s">
        <v>35</v>
      </c>
      <c r="C47" s="11">
        <v>40504.578472222223</v>
      </c>
      <c r="D47" s="10" t="s">
        <v>8</v>
      </c>
      <c r="E47" s="10">
        <v>39.652819999999998</v>
      </c>
      <c r="F47" s="10">
        <v>-105.18814</v>
      </c>
      <c r="G47" s="10" t="s">
        <v>9</v>
      </c>
      <c r="H47" s="10">
        <v>69</v>
      </c>
      <c r="I47" s="10">
        <v>0</v>
      </c>
      <c r="J47" s="12"/>
    </row>
    <row r="48" spans="1:10" x14ac:dyDescent="0.35">
      <c r="A48" s="15" t="s">
        <v>7</v>
      </c>
      <c r="B48" s="19" t="s">
        <v>35</v>
      </c>
      <c r="C48" s="11">
        <v>40533.53125</v>
      </c>
      <c r="D48" s="10" t="s">
        <v>8</v>
      </c>
      <c r="E48" s="10">
        <v>39.652819999999998</v>
      </c>
      <c r="F48" s="10">
        <v>-105.18814</v>
      </c>
      <c r="G48" s="10" t="s">
        <v>9</v>
      </c>
      <c r="H48" s="10">
        <v>86</v>
      </c>
      <c r="I48" s="10">
        <v>0</v>
      </c>
      <c r="J48" s="10"/>
    </row>
    <row r="49" spans="1:10" x14ac:dyDescent="0.35">
      <c r="A49" s="15" t="s">
        <v>7</v>
      </c>
      <c r="B49" s="19" t="s">
        <v>35</v>
      </c>
      <c r="C49" s="11">
        <v>40563.454861111109</v>
      </c>
      <c r="D49" s="10" t="s">
        <v>8</v>
      </c>
      <c r="E49" s="10">
        <v>39.652819999999998</v>
      </c>
      <c r="F49" s="10">
        <v>-105.18814</v>
      </c>
      <c r="G49" s="10" t="s">
        <v>9</v>
      </c>
      <c r="H49" s="10">
        <v>130</v>
      </c>
      <c r="I49" s="13">
        <v>0</v>
      </c>
      <c r="J49" s="12" t="s">
        <v>15</v>
      </c>
    </row>
    <row r="50" spans="1:10" x14ac:dyDescent="0.35">
      <c r="A50" s="15" t="s">
        <v>7</v>
      </c>
      <c r="B50" s="19" t="s">
        <v>35</v>
      </c>
      <c r="C50" s="11">
        <v>40597.451388888891</v>
      </c>
      <c r="D50" s="10" t="s">
        <v>8</v>
      </c>
      <c r="E50" s="10">
        <v>39.652819999999998</v>
      </c>
      <c r="F50" s="10">
        <v>-105.18814</v>
      </c>
      <c r="G50" s="10" t="s">
        <v>9</v>
      </c>
      <c r="H50" s="10">
        <v>125</v>
      </c>
      <c r="I50" s="10">
        <v>0</v>
      </c>
      <c r="J50" s="10"/>
    </row>
    <row r="51" spans="1:10" x14ac:dyDescent="0.35">
      <c r="A51" s="15" t="s">
        <v>7</v>
      </c>
      <c r="B51" s="19" t="s">
        <v>35</v>
      </c>
      <c r="C51" s="11">
        <v>40633.510416666664</v>
      </c>
      <c r="D51" s="10" t="s">
        <v>8</v>
      </c>
      <c r="E51" s="10">
        <v>39.652819999999998</v>
      </c>
      <c r="F51" s="10">
        <v>-105.18814</v>
      </c>
      <c r="G51" s="10" t="s">
        <v>9</v>
      </c>
      <c r="H51" s="10">
        <v>100</v>
      </c>
      <c r="I51" s="10">
        <v>0</v>
      </c>
      <c r="J51" s="10"/>
    </row>
    <row r="52" spans="1:10" x14ac:dyDescent="0.35">
      <c r="A52" s="15" t="s">
        <v>7</v>
      </c>
      <c r="B52" s="19" t="s">
        <v>35</v>
      </c>
      <c r="C52" s="11">
        <v>40644.541666666664</v>
      </c>
      <c r="D52" s="10" t="s">
        <v>8</v>
      </c>
      <c r="E52" s="10">
        <v>39.652819999999998</v>
      </c>
      <c r="F52" s="10">
        <v>-105.18814</v>
      </c>
      <c r="G52" s="10" t="s">
        <v>9</v>
      </c>
      <c r="H52" s="10">
        <v>107</v>
      </c>
      <c r="I52" s="10">
        <v>0</v>
      </c>
      <c r="J52" s="10"/>
    </row>
    <row r="53" spans="1:10" x14ac:dyDescent="0.35">
      <c r="A53" s="15" t="s">
        <v>7</v>
      </c>
      <c r="B53" s="19" t="s">
        <v>35</v>
      </c>
      <c r="C53" s="11">
        <v>40659.449305555558</v>
      </c>
      <c r="D53" s="10" t="s">
        <v>8</v>
      </c>
      <c r="E53" s="10">
        <v>39.652819999999998</v>
      </c>
      <c r="F53" s="10">
        <v>-105.18814</v>
      </c>
      <c r="G53" s="10" t="s">
        <v>9</v>
      </c>
      <c r="H53" s="10">
        <v>99</v>
      </c>
      <c r="I53" s="10">
        <v>0</v>
      </c>
      <c r="J53" s="10"/>
    </row>
    <row r="54" spans="1:10" x14ac:dyDescent="0.35">
      <c r="A54" s="15" t="s">
        <v>7</v>
      </c>
      <c r="B54" s="19" t="s">
        <v>35</v>
      </c>
      <c r="C54" s="11">
        <v>40674.572916666664</v>
      </c>
      <c r="D54" s="10" t="s">
        <v>8</v>
      </c>
      <c r="E54" s="10">
        <v>39.652819999999998</v>
      </c>
      <c r="F54" s="10">
        <v>-105.18814</v>
      </c>
      <c r="G54" s="10" t="s">
        <v>9</v>
      </c>
      <c r="H54" s="10">
        <v>119</v>
      </c>
      <c r="I54" s="10">
        <v>0</v>
      </c>
      <c r="J54" s="10" t="s">
        <v>15</v>
      </c>
    </row>
    <row r="55" spans="1:10" x14ac:dyDescent="0.35">
      <c r="A55" s="15" t="s">
        <v>7</v>
      </c>
      <c r="B55" s="19" t="s">
        <v>35</v>
      </c>
      <c r="C55" s="11">
        <v>40688.472222222219</v>
      </c>
      <c r="D55" s="10" t="s">
        <v>8</v>
      </c>
      <c r="E55" s="10">
        <v>39.652819999999998</v>
      </c>
      <c r="F55" s="10">
        <v>-105.18814</v>
      </c>
      <c r="G55" s="10" t="s">
        <v>9</v>
      </c>
      <c r="H55" s="10">
        <v>75</v>
      </c>
      <c r="I55" s="13">
        <v>0</v>
      </c>
      <c r="J55" s="12"/>
    </row>
    <row r="56" spans="1:10" x14ac:dyDescent="0.35">
      <c r="A56" s="15" t="s">
        <v>7</v>
      </c>
      <c r="B56" s="19" t="s">
        <v>35</v>
      </c>
      <c r="C56" s="11">
        <v>40703.375</v>
      </c>
      <c r="D56" s="10" t="s">
        <v>8</v>
      </c>
      <c r="E56" s="10">
        <v>39.652819999999998</v>
      </c>
      <c r="F56" s="10">
        <v>-105.18814</v>
      </c>
      <c r="G56" s="10" t="s">
        <v>9</v>
      </c>
      <c r="H56" s="10">
        <v>51</v>
      </c>
      <c r="I56" s="10">
        <v>0</v>
      </c>
      <c r="J56" s="10"/>
    </row>
    <row r="57" spans="1:10" x14ac:dyDescent="0.35">
      <c r="A57" s="15" t="s">
        <v>7</v>
      </c>
      <c r="B57" s="19" t="s">
        <v>35</v>
      </c>
      <c r="C57" s="11">
        <v>40721.5</v>
      </c>
      <c r="D57" s="10" t="s">
        <v>8</v>
      </c>
      <c r="E57" s="10">
        <v>39.652819999999998</v>
      </c>
      <c r="F57" s="10">
        <v>-105.18814</v>
      </c>
      <c r="G57" s="10" t="s">
        <v>9</v>
      </c>
      <c r="H57" s="10">
        <v>54</v>
      </c>
      <c r="I57" s="10">
        <v>0</v>
      </c>
      <c r="J57" s="10"/>
    </row>
    <row r="58" spans="1:10" x14ac:dyDescent="0.35">
      <c r="A58" s="15" t="s">
        <v>7</v>
      </c>
      <c r="B58" s="19" t="s">
        <v>35</v>
      </c>
      <c r="C58" s="11">
        <v>40736.510416666664</v>
      </c>
      <c r="D58" s="10" t="s">
        <v>8</v>
      </c>
      <c r="E58" s="10">
        <v>39.652819999999998</v>
      </c>
      <c r="F58" s="10">
        <v>-105.18814</v>
      </c>
      <c r="G58" s="10" t="s">
        <v>9</v>
      </c>
      <c r="H58" s="10">
        <v>36</v>
      </c>
      <c r="I58" s="10">
        <v>0</v>
      </c>
      <c r="J58" s="12"/>
    </row>
    <row r="59" spans="1:10" x14ac:dyDescent="0.35">
      <c r="A59" s="15" t="s">
        <v>7</v>
      </c>
      <c r="B59" s="19" t="s">
        <v>35</v>
      </c>
      <c r="C59" s="11">
        <v>40752.416666666664</v>
      </c>
      <c r="D59" s="10" t="s">
        <v>8</v>
      </c>
      <c r="E59" s="10">
        <v>39.652819999999998</v>
      </c>
      <c r="F59" s="10">
        <v>-105.18814</v>
      </c>
      <c r="G59" s="10" t="s">
        <v>9</v>
      </c>
      <c r="H59" s="10">
        <v>57</v>
      </c>
      <c r="I59" s="10">
        <v>0</v>
      </c>
      <c r="J59" s="10"/>
    </row>
    <row r="60" spans="1:10" x14ac:dyDescent="0.35">
      <c r="A60" s="15" t="s">
        <v>7</v>
      </c>
      <c r="B60" s="19" t="s">
        <v>35</v>
      </c>
      <c r="C60" s="11">
        <v>40767.495138888888</v>
      </c>
      <c r="D60" s="10" t="s">
        <v>8</v>
      </c>
      <c r="E60" s="10">
        <v>39.652819999999998</v>
      </c>
      <c r="F60" s="10">
        <v>-105.18814</v>
      </c>
      <c r="G60" s="10" t="s">
        <v>9</v>
      </c>
      <c r="H60" s="10">
        <v>103</v>
      </c>
      <c r="I60" s="10">
        <v>0</v>
      </c>
      <c r="J60" s="10" t="s">
        <v>15</v>
      </c>
    </row>
    <row r="61" spans="1:10" x14ac:dyDescent="0.35">
      <c r="A61" s="15" t="s">
        <v>7</v>
      </c>
      <c r="B61" s="19" t="s">
        <v>35</v>
      </c>
      <c r="C61" s="11">
        <v>40799.482638888891</v>
      </c>
      <c r="D61" s="10" t="s">
        <v>8</v>
      </c>
      <c r="E61" s="10">
        <v>39.652819999999998</v>
      </c>
      <c r="F61" s="10">
        <v>-105.18814</v>
      </c>
      <c r="G61" s="10" t="s">
        <v>9</v>
      </c>
      <c r="H61" s="10">
        <v>49</v>
      </c>
      <c r="I61" s="10">
        <v>0</v>
      </c>
      <c r="J61" s="10"/>
    </row>
    <row r="62" spans="1:10" x14ac:dyDescent="0.35">
      <c r="A62" s="16" t="s">
        <v>7</v>
      </c>
      <c r="B62" s="19" t="s">
        <v>35</v>
      </c>
      <c r="C62" s="11">
        <v>40822.59097222222</v>
      </c>
      <c r="D62" s="10" t="s">
        <v>8</v>
      </c>
      <c r="E62" s="10">
        <v>39.652819999999998</v>
      </c>
      <c r="F62" s="10">
        <v>-105.18814</v>
      </c>
      <c r="G62" s="10" t="s">
        <v>9</v>
      </c>
      <c r="H62" s="10">
        <v>48</v>
      </c>
      <c r="I62" s="10">
        <v>0</v>
      </c>
      <c r="J62" s="10"/>
    </row>
    <row r="63" spans="1:10" x14ac:dyDescent="0.35">
      <c r="A63" s="15" t="s">
        <v>7</v>
      </c>
      <c r="B63" s="19" t="s">
        <v>35</v>
      </c>
      <c r="C63" s="11">
        <v>40855.541666666664</v>
      </c>
      <c r="D63" s="10" t="s">
        <v>8</v>
      </c>
      <c r="E63" s="10">
        <v>39.652819999999998</v>
      </c>
      <c r="F63" s="10">
        <v>-105.18814</v>
      </c>
      <c r="G63" s="10" t="s">
        <v>9</v>
      </c>
      <c r="H63" s="10">
        <v>68</v>
      </c>
      <c r="I63" s="10">
        <v>0</v>
      </c>
      <c r="J63" s="10"/>
    </row>
    <row r="64" spans="1:10" x14ac:dyDescent="0.35">
      <c r="A64" s="15" t="s">
        <v>7</v>
      </c>
      <c r="B64" s="19" t="s">
        <v>35</v>
      </c>
      <c r="C64" s="11">
        <v>40896.534722222219</v>
      </c>
      <c r="D64" s="10" t="s">
        <v>8</v>
      </c>
      <c r="E64" s="10">
        <v>39.652819999999998</v>
      </c>
      <c r="F64" s="10">
        <v>-105.18814</v>
      </c>
      <c r="G64" s="10" t="s">
        <v>9</v>
      </c>
      <c r="H64" s="10">
        <v>85</v>
      </c>
      <c r="I64" s="10">
        <v>0</v>
      </c>
      <c r="J64" s="12"/>
    </row>
    <row r="65" spans="1:10" x14ac:dyDescent="0.35">
      <c r="A65" s="15" t="s">
        <v>7</v>
      </c>
      <c r="B65" s="19" t="s">
        <v>35</v>
      </c>
      <c r="C65" s="11">
        <v>40933.565972222219</v>
      </c>
      <c r="D65" s="10" t="s">
        <v>8</v>
      </c>
      <c r="E65" s="10">
        <v>39.652819999999998</v>
      </c>
      <c r="F65" s="10">
        <v>-105.18814</v>
      </c>
      <c r="G65" s="10" t="s">
        <v>9</v>
      </c>
      <c r="H65" s="10">
        <v>105</v>
      </c>
      <c r="I65" s="10">
        <v>0</v>
      </c>
      <c r="J65" s="10"/>
    </row>
    <row r="66" spans="1:10" x14ac:dyDescent="0.35">
      <c r="A66" s="15" t="s">
        <v>7</v>
      </c>
      <c r="B66" s="19" t="s">
        <v>35</v>
      </c>
      <c r="C66" s="11">
        <v>40967.479166666664</v>
      </c>
      <c r="D66" s="10" t="s">
        <v>8</v>
      </c>
      <c r="E66" s="10">
        <v>39.652819999999998</v>
      </c>
      <c r="F66" s="10">
        <v>-105.18814</v>
      </c>
      <c r="G66" s="10" t="s">
        <v>9</v>
      </c>
      <c r="H66" s="10">
        <v>112</v>
      </c>
      <c r="I66" s="10">
        <v>0</v>
      </c>
      <c r="J66" s="10" t="s">
        <v>15</v>
      </c>
    </row>
    <row r="67" spans="1:10" x14ac:dyDescent="0.35">
      <c r="A67" s="15" t="s">
        <v>7</v>
      </c>
      <c r="B67" s="19" t="s">
        <v>35</v>
      </c>
      <c r="C67" s="11">
        <v>40997.500694444447</v>
      </c>
      <c r="D67" s="10" t="s">
        <v>8</v>
      </c>
      <c r="E67" s="10">
        <v>39.652819999999998</v>
      </c>
      <c r="F67" s="10">
        <v>-105.18814</v>
      </c>
      <c r="G67" s="10" t="s">
        <v>9</v>
      </c>
      <c r="H67" s="10">
        <v>87</v>
      </c>
      <c r="I67" s="10">
        <v>0</v>
      </c>
      <c r="J67" s="10"/>
    </row>
    <row r="68" spans="1:10" x14ac:dyDescent="0.35">
      <c r="A68" s="15" t="s">
        <v>7</v>
      </c>
      <c r="B68" s="19" t="s">
        <v>35</v>
      </c>
      <c r="C68" s="11">
        <v>41010.565972222219</v>
      </c>
      <c r="D68" s="10" t="s">
        <v>8</v>
      </c>
      <c r="E68" s="10">
        <v>39.652819999999998</v>
      </c>
      <c r="F68" s="10">
        <v>-105.18814</v>
      </c>
      <c r="G68" s="10" t="s">
        <v>9</v>
      </c>
      <c r="H68" s="10">
        <v>85</v>
      </c>
      <c r="I68" s="10">
        <v>0</v>
      </c>
      <c r="J68" s="12"/>
    </row>
    <row r="69" spans="1:10" x14ac:dyDescent="0.35">
      <c r="A69" s="15" t="s">
        <v>7</v>
      </c>
      <c r="B69" s="19" t="s">
        <v>35</v>
      </c>
      <c r="C69" s="11">
        <v>41023.524305555555</v>
      </c>
      <c r="D69" s="10" t="s">
        <v>8</v>
      </c>
      <c r="E69" s="10">
        <v>39.652819999999998</v>
      </c>
      <c r="F69" s="10">
        <v>-105.18814</v>
      </c>
      <c r="G69" s="10" t="s">
        <v>9</v>
      </c>
      <c r="H69" s="10">
        <v>93</v>
      </c>
      <c r="I69" s="10">
        <v>0</v>
      </c>
      <c r="J69" s="10"/>
    </row>
    <row r="70" spans="1:10" x14ac:dyDescent="0.35">
      <c r="A70" s="15" t="s">
        <v>7</v>
      </c>
      <c r="B70" s="19" t="s">
        <v>35</v>
      </c>
      <c r="C70" s="11">
        <v>41037.555555555555</v>
      </c>
      <c r="D70" s="10" t="s">
        <v>8</v>
      </c>
      <c r="E70" s="10">
        <v>39.652819999999998</v>
      </c>
      <c r="F70" s="10">
        <v>-105.18814</v>
      </c>
      <c r="G70" s="10" t="s">
        <v>9</v>
      </c>
      <c r="H70" s="10">
        <v>85</v>
      </c>
      <c r="I70" s="10">
        <v>0</v>
      </c>
      <c r="J70" s="10"/>
    </row>
    <row r="71" spans="1:10" x14ac:dyDescent="0.35">
      <c r="A71" s="15" t="s">
        <v>7</v>
      </c>
      <c r="B71" s="19" t="s">
        <v>35</v>
      </c>
      <c r="C71" s="11">
        <v>41050.625</v>
      </c>
      <c r="D71" s="10" t="s">
        <v>8</v>
      </c>
      <c r="E71" s="10">
        <v>39.652819999999998</v>
      </c>
      <c r="F71" s="10">
        <v>-105.18814</v>
      </c>
      <c r="G71" s="10" t="s">
        <v>9</v>
      </c>
      <c r="H71" s="10">
        <v>72</v>
      </c>
      <c r="I71" s="10">
        <v>0</v>
      </c>
      <c r="J71" s="10"/>
    </row>
    <row r="72" spans="1:10" x14ac:dyDescent="0.35">
      <c r="A72" s="15" t="s">
        <v>7</v>
      </c>
      <c r="B72" s="19" t="s">
        <v>35</v>
      </c>
      <c r="C72" s="11">
        <v>41065.486111111109</v>
      </c>
      <c r="D72" s="10" t="s">
        <v>8</v>
      </c>
      <c r="E72" s="10">
        <v>39.652819999999998</v>
      </c>
      <c r="F72" s="10">
        <v>-105.18814</v>
      </c>
      <c r="G72" s="10" t="s">
        <v>9</v>
      </c>
      <c r="H72" s="10">
        <v>74</v>
      </c>
      <c r="I72" s="10">
        <v>0</v>
      </c>
      <c r="J72" s="10"/>
    </row>
    <row r="73" spans="1:10" x14ac:dyDescent="0.35">
      <c r="A73" s="15" t="s">
        <v>7</v>
      </c>
      <c r="B73" s="19" t="s">
        <v>35</v>
      </c>
      <c r="C73" s="11">
        <v>41078.614583333336</v>
      </c>
      <c r="D73" s="10" t="s">
        <v>8</v>
      </c>
      <c r="E73" s="10">
        <v>39.652819999999998</v>
      </c>
      <c r="F73" s="10">
        <v>-105.18814</v>
      </c>
      <c r="G73" s="10" t="s">
        <v>9</v>
      </c>
      <c r="H73" s="10">
        <v>90</v>
      </c>
      <c r="I73" s="10">
        <v>0</v>
      </c>
      <c r="J73" s="10"/>
    </row>
    <row r="74" spans="1:10" x14ac:dyDescent="0.35">
      <c r="A74" s="15" t="s">
        <v>7</v>
      </c>
      <c r="B74" s="19" t="s">
        <v>35</v>
      </c>
      <c r="C74" s="11">
        <v>41102.552083333336</v>
      </c>
      <c r="D74" s="10" t="s">
        <v>8</v>
      </c>
      <c r="E74" s="10">
        <v>39.652819999999998</v>
      </c>
      <c r="F74" s="10">
        <v>-105.18814</v>
      </c>
      <c r="G74" s="10" t="s">
        <v>9</v>
      </c>
      <c r="H74" s="10">
        <v>53</v>
      </c>
      <c r="I74" s="10">
        <v>0</v>
      </c>
      <c r="J74" s="10"/>
    </row>
    <row r="75" spans="1:10" x14ac:dyDescent="0.35">
      <c r="A75" s="15" t="s">
        <v>7</v>
      </c>
      <c r="B75" s="19" t="s">
        <v>35</v>
      </c>
      <c r="C75" s="11">
        <v>41142.642361111109</v>
      </c>
      <c r="D75" s="10" t="s">
        <v>8</v>
      </c>
      <c r="E75" s="10">
        <v>39.652819999999998</v>
      </c>
      <c r="F75" s="10">
        <v>-105.18814</v>
      </c>
      <c r="G75" s="10" t="s">
        <v>9</v>
      </c>
      <c r="H75" s="10">
        <v>36</v>
      </c>
      <c r="I75" s="10">
        <v>0</v>
      </c>
      <c r="J75" s="10"/>
    </row>
    <row r="76" spans="1:10" x14ac:dyDescent="0.35">
      <c r="A76" s="15" t="s">
        <v>7</v>
      </c>
      <c r="B76" s="19" t="s">
        <v>35</v>
      </c>
      <c r="C76" s="11">
        <v>41163.427777777775</v>
      </c>
      <c r="D76" s="10" t="s">
        <v>8</v>
      </c>
      <c r="E76" s="10">
        <v>39.652819999999998</v>
      </c>
      <c r="F76" s="10">
        <v>-105.18814</v>
      </c>
      <c r="G76" s="10" t="s">
        <v>9</v>
      </c>
      <c r="H76" s="10">
        <v>44</v>
      </c>
      <c r="I76" s="10">
        <v>0</v>
      </c>
      <c r="J76" s="10"/>
    </row>
    <row r="77" spans="1:10" x14ac:dyDescent="0.35">
      <c r="A77" s="15" t="s">
        <v>7</v>
      </c>
      <c r="B77" s="19" t="s">
        <v>35</v>
      </c>
      <c r="C77" s="11">
        <v>41192.53125</v>
      </c>
      <c r="D77" s="10" t="s">
        <v>8</v>
      </c>
      <c r="E77" s="10">
        <v>39.652819999999998</v>
      </c>
      <c r="F77" s="10">
        <v>-105.18814</v>
      </c>
      <c r="G77" s="10" t="s">
        <v>9</v>
      </c>
      <c r="H77" s="10">
        <v>54</v>
      </c>
      <c r="I77" s="10">
        <v>0</v>
      </c>
      <c r="J77" s="10"/>
    </row>
    <row r="78" spans="1:10" x14ac:dyDescent="0.35">
      <c r="A78" s="15" t="s">
        <v>7</v>
      </c>
      <c r="B78" s="19" t="s">
        <v>35</v>
      </c>
      <c r="C78" s="11">
        <v>41241.541666666664</v>
      </c>
      <c r="D78" s="10" t="s">
        <v>8</v>
      </c>
      <c r="E78" s="10">
        <v>39.652819999999998</v>
      </c>
      <c r="F78" s="10">
        <v>-105.18814</v>
      </c>
      <c r="G78" s="10" t="s">
        <v>9</v>
      </c>
      <c r="H78" s="10">
        <v>77</v>
      </c>
      <c r="I78" s="10">
        <v>0</v>
      </c>
      <c r="J78" s="10"/>
    </row>
    <row r="79" spans="1:10" x14ac:dyDescent="0.35">
      <c r="A79" s="15" t="s">
        <v>7</v>
      </c>
      <c r="B79" s="19" t="s">
        <v>35</v>
      </c>
      <c r="C79" s="11">
        <v>41270.586111111108</v>
      </c>
      <c r="D79" s="10" t="s">
        <v>8</v>
      </c>
      <c r="E79" s="10">
        <v>39.652819999999998</v>
      </c>
      <c r="F79" s="10">
        <v>-105.18814</v>
      </c>
      <c r="G79" s="10" t="s">
        <v>9</v>
      </c>
      <c r="H79" s="10">
        <v>72</v>
      </c>
      <c r="I79" s="10">
        <v>0</v>
      </c>
      <c r="J79" s="10"/>
    </row>
    <row r="80" spans="1:10" x14ac:dyDescent="0.35">
      <c r="A80" s="15" t="s">
        <v>7</v>
      </c>
      <c r="B80" s="19" t="s">
        <v>35</v>
      </c>
      <c r="C80" s="11">
        <v>41291.604166666664</v>
      </c>
      <c r="D80" s="10" t="s">
        <v>8</v>
      </c>
      <c r="E80" s="10">
        <v>39.652819999999998</v>
      </c>
      <c r="F80" s="10">
        <v>-105.18814</v>
      </c>
      <c r="G80" s="10" t="s">
        <v>9</v>
      </c>
      <c r="H80" s="10">
        <v>115</v>
      </c>
      <c r="I80" s="10">
        <v>0</v>
      </c>
      <c r="J80" s="10"/>
    </row>
    <row r="81" spans="1:10" x14ac:dyDescent="0.35">
      <c r="A81" s="15" t="s">
        <v>7</v>
      </c>
      <c r="B81" s="19" t="s">
        <v>35</v>
      </c>
      <c r="C81" s="11">
        <v>41332.541666666664</v>
      </c>
      <c r="D81" s="10" t="s">
        <v>8</v>
      </c>
      <c r="E81" s="10">
        <v>39.652819999999998</v>
      </c>
      <c r="F81" s="10">
        <v>-105.18814</v>
      </c>
      <c r="G81" s="10" t="s">
        <v>9</v>
      </c>
      <c r="H81" s="10">
        <v>111</v>
      </c>
      <c r="I81" s="10">
        <v>6</v>
      </c>
      <c r="J81" s="10" t="s">
        <v>15</v>
      </c>
    </row>
    <row r="82" spans="1:10" x14ac:dyDescent="0.35">
      <c r="A82" s="15" t="s">
        <v>7</v>
      </c>
      <c r="B82" s="19" t="s">
        <v>35</v>
      </c>
      <c r="C82" s="11">
        <v>41346.589583333334</v>
      </c>
      <c r="D82" s="10" t="s">
        <v>8</v>
      </c>
      <c r="E82" s="10">
        <v>39.652819999999998</v>
      </c>
      <c r="F82" s="10">
        <v>-105.18814</v>
      </c>
      <c r="G82" s="10" t="s">
        <v>9</v>
      </c>
      <c r="H82" s="10">
        <v>124</v>
      </c>
      <c r="I82" s="10">
        <v>6</v>
      </c>
      <c r="J82" s="10" t="s">
        <v>15</v>
      </c>
    </row>
    <row r="83" spans="1:10" x14ac:dyDescent="0.35">
      <c r="A83" s="15" t="s">
        <v>7</v>
      </c>
      <c r="B83" s="19" t="s">
        <v>35</v>
      </c>
      <c r="C83" s="11">
        <v>41372.484027777777</v>
      </c>
      <c r="D83" s="10" t="s">
        <v>8</v>
      </c>
      <c r="E83" s="10">
        <v>39.652819999999998</v>
      </c>
      <c r="F83" s="10">
        <v>-105.18814</v>
      </c>
      <c r="G83" s="10" t="s">
        <v>9</v>
      </c>
      <c r="H83" s="10">
        <v>110</v>
      </c>
      <c r="I83" s="38">
        <v>8</v>
      </c>
      <c r="J83" s="10"/>
    </row>
    <row r="84" spans="1:10" x14ac:dyDescent="0.35">
      <c r="A84" s="15" t="s">
        <v>7</v>
      </c>
      <c r="B84" s="19" t="s">
        <v>35</v>
      </c>
      <c r="C84" s="11">
        <v>41383.5</v>
      </c>
      <c r="D84" s="10" t="s">
        <v>8</v>
      </c>
      <c r="E84" s="10">
        <v>39.652819999999998</v>
      </c>
      <c r="F84" s="10">
        <v>-105.18814</v>
      </c>
      <c r="G84" s="10" t="s">
        <v>9</v>
      </c>
      <c r="H84" s="10">
        <v>140</v>
      </c>
      <c r="I84" s="10">
        <v>7</v>
      </c>
      <c r="J84" s="10"/>
    </row>
    <row r="85" spans="1:10" x14ac:dyDescent="0.35">
      <c r="A85" s="15" t="s">
        <v>7</v>
      </c>
      <c r="B85" s="19" t="s">
        <v>35</v>
      </c>
      <c r="C85" s="11">
        <v>41407.489583333336</v>
      </c>
      <c r="D85" s="10" t="s">
        <v>8</v>
      </c>
      <c r="E85" s="10">
        <v>39.652819999999998</v>
      </c>
      <c r="F85" s="10">
        <v>-105.18814</v>
      </c>
      <c r="G85" s="10" t="s">
        <v>9</v>
      </c>
      <c r="H85" s="10">
        <v>61</v>
      </c>
      <c r="I85" s="10">
        <v>6</v>
      </c>
      <c r="J85" s="10"/>
    </row>
    <row r="86" spans="1:10" x14ac:dyDescent="0.35">
      <c r="A86" s="15" t="s">
        <v>7</v>
      </c>
      <c r="B86" s="19" t="s">
        <v>35</v>
      </c>
      <c r="C86" s="11">
        <v>41422.481249999997</v>
      </c>
      <c r="D86" s="10" t="s">
        <v>8</v>
      </c>
      <c r="E86" s="10">
        <v>39.652819999999998</v>
      </c>
      <c r="F86" s="10">
        <v>-105.18814</v>
      </c>
      <c r="G86" s="10" t="s">
        <v>9</v>
      </c>
      <c r="H86" s="10">
        <v>43</v>
      </c>
      <c r="I86" s="10">
        <v>0</v>
      </c>
      <c r="J86" s="10"/>
    </row>
    <row r="87" spans="1:10" x14ac:dyDescent="0.35">
      <c r="A87" s="15" t="s">
        <v>7</v>
      </c>
      <c r="B87" s="19" t="s">
        <v>35</v>
      </c>
      <c r="C87" s="11">
        <v>41437.463888888888</v>
      </c>
      <c r="D87" s="10" t="s">
        <v>8</v>
      </c>
      <c r="E87" s="10">
        <v>39.652819999999998</v>
      </c>
      <c r="F87" s="10">
        <v>-105.18814</v>
      </c>
      <c r="G87" s="10" t="s">
        <v>9</v>
      </c>
      <c r="H87" s="10">
        <v>47</v>
      </c>
      <c r="I87" s="38">
        <v>11</v>
      </c>
      <c r="J87" s="10"/>
    </row>
    <row r="88" spans="1:10" x14ac:dyDescent="0.35">
      <c r="A88" s="15" t="s">
        <v>7</v>
      </c>
      <c r="B88" s="19" t="s">
        <v>35</v>
      </c>
      <c r="C88" s="11">
        <v>41449.465277777781</v>
      </c>
      <c r="D88" s="10" t="s">
        <v>8</v>
      </c>
      <c r="E88" s="10">
        <v>39.652819999999998</v>
      </c>
      <c r="F88" s="10">
        <v>-105.18814</v>
      </c>
      <c r="G88" s="10" t="s">
        <v>9</v>
      </c>
      <c r="H88" s="10">
        <v>54</v>
      </c>
      <c r="I88" s="10">
        <v>5</v>
      </c>
      <c r="J88" s="10"/>
    </row>
    <row r="89" spans="1:10" x14ac:dyDescent="0.35">
      <c r="A89" s="15" t="s">
        <v>7</v>
      </c>
      <c r="B89" s="19" t="s">
        <v>35</v>
      </c>
      <c r="C89" s="11">
        <v>41463.479166666664</v>
      </c>
      <c r="D89" s="10" t="s">
        <v>8</v>
      </c>
      <c r="E89" s="10">
        <v>39.652819999999998</v>
      </c>
      <c r="F89" s="10">
        <v>-105.18814</v>
      </c>
      <c r="G89" s="10" t="s">
        <v>9</v>
      </c>
      <c r="H89" s="10">
        <v>46</v>
      </c>
      <c r="I89" s="38">
        <v>8</v>
      </c>
      <c r="J89" s="10"/>
    </row>
    <row r="90" spans="1:10" x14ac:dyDescent="0.35">
      <c r="A90" s="15" t="s">
        <v>7</v>
      </c>
      <c r="B90" s="19" t="s">
        <v>35</v>
      </c>
      <c r="C90" s="11">
        <v>41479.425694444442</v>
      </c>
      <c r="D90" s="10" t="s">
        <v>8</v>
      </c>
      <c r="E90" s="10">
        <v>39.652819999999998</v>
      </c>
      <c r="F90" s="10">
        <v>-105.18814</v>
      </c>
      <c r="G90" s="10" t="s">
        <v>9</v>
      </c>
      <c r="H90" s="10">
        <v>59</v>
      </c>
      <c r="I90" s="10">
        <v>0</v>
      </c>
      <c r="J90" s="10"/>
    </row>
    <row r="91" spans="1:10" x14ac:dyDescent="0.35">
      <c r="A91" s="15" t="s">
        <v>7</v>
      </c>
      <c r="B91" s="19" t="s">
        <v>35</v>
      </c>
      <c r="C91" s="11">
        <v>41492</v>
      </c>
      <c r="D91" s="10" t="s">
        <v>8</v>
      </c>
      <c r="E91" s="10">
        <v>39.652819999999998</v>
      </c>
      <c r="F91" s="10">
        <v>-105.18814</v>
      </c>
      <c r="G91" s="10" t="s">
        <v>9</v>
      </c>
      <c r="H91" s="10">
        <v>47</v>
      </c>
      <c r="I91" s="10">
        <v>7</v>
      </c>
      <c r="J91" s="10"/>
    </row>
    <row r="92" spans="1:10" x14ac:dyDescent="0.35">
      <c r="A92" s="15" t="s">
        <v>7</v>
      </c>
      <c r="B92" s="19" t="s">
        <v>35</v>
      </c>
      <c r="C92" s="11">
        <v>41520.444444444445</v>
      </c>
      <c r="D92" s="10" t="s">
        <v>8</v>
      </c>
      <c r="E92" s="10">
        <v>39.652819999999998</v>
      </c>
      <c r="F92" s="10">
        <v>-105.18814</v>
      </c>
      <c r="G92" s="10" t="s">
        <v>9</v>
      </c>
      <c r="H92" s="10">
        <v>38</v>
      </c>
      <c r="I92" s="10">
        <v>0</v>
      </c>
      <c r="J92" s="10"/>
    </row>
    <row r="93" spans="1:10" x14ac:dyDescent="0.35">
      <c r="A93" s="15" t="s">
        <v>7</v>
      </c>
      <c r="B93" s="19" t="s">
        <v>35</v>
      </c>
      <c r="C93" s="11">
        <v>41535.618055555555</v>
      </c>
      <c r="D93" s="10" t="s">
        <v>8</v>
      </c>
      <c r="E93" s="10">
        <v>39.652819999999998</v>
      </c>
      <c r="F93" s="10">
        <v>-105.18814</v>
      </c>
      <c r="G93" s="10" t="s">
        <v>9</v>
      </c>
      <c r="H93" s="10">
        <v>46</v>
      </c>
      <c r="I93" s="10">
        <v>6</v>
      </c>
      <c r="J93" s="10"/>
    </row>
    <row r="94" spans="1:10" x14ac:dyDescent="0.35">
      <c r="A94" s="15" t="s">
        <v>7</v>
      </c>
      <c r="B94" s="19" t="s">
        <v>35</v>
      </c>
      <c r="C94" s="11">
        <v>41555.517361111109</v>
      </c>
      <c r="D94" s="10" t="s">
        <v>8</v>
      </c>
      <c r="E94" s="10">
        <v>39.652819999999998</v>
      </c>
      <c r="F94" s="10">
        <v>-105.18814</v>
      </c>
      <c r="G94" s="10" t="s">
        <v>9</v>
      </c>
      <c r="H94" s="10">
        <v>57</v>
      </c>
      <c r="I94" s="10">
        <v>0</v>
      </c>
      <c r="J94" s="10"/>
    </row>
    <row r="95" spans="1:10" x14ac:dyDescent="0.35">
      <c r="A95" s="15" t="s">
        <v>7</v>
      </c>
      <c r="B95" s="19" t="s">
        <v>35</v>
      </c>
      <c r="C95" s="11">
        <v>41584.402777777781</v>
      </c>
      <c r="D95" s="10" t="s">
        <v>8</v>
      </c>
      <c r="E95" s="10">
        <v>39.652819999999998</v>
      </c>
      <c r="F95" s="10">
        <v>-105.18814</v>
      </c>
      <c r="G95" s="10" t="s">
        <v>9</v>
      </c>
      <c r="H95" s="10">
        <v>230</v>
      </c>
      <c r="I95" s="10">
        <v>9</v>
      </c>
      <c r="J95" s="10"/>
    </row>
    <row r="96" spans="1:10" x14ac:dyDescent="0.35">
      <c r="A96" s="15" t="s">
        <v>7</v>
      </c>
      <c r="B96" s="19" t="s">
        <v>35</v>
      </c>
      <c r="C96" s="11">
        <v>41626.465277777781</v>
      </c>
      <c r="D96" s="10" t="s">
        <v>8</v>
      </c>
      <c r="E96" s="10">
        <v>39.652819999999998</v>
      </c>
      <c r="F96" s="10">
        <v>-105.18814</v>
      </c>
      <c r="G96" s="10" t="s">
        <v>9</v>
      </c>
      <c r="H96" s="10">
        <v>90</v>
      </c>
      <c r="I96" s="10">
        <v>0</v>
      </c>
      <c r="J96" s="10" t="s">
        <v>15</v>
      </c>
    </row>
    <row r="97" spans="1:9" x14ac:dyDescent="0.35">
      <c r="G97" s="9" t="s">
        <v>37</v>
      </c>
      <c r="H97" s="22">
        <f>AVERAGE(H14:H96)</f>
        <v>79.710843373493972</v>
      </c>
    </row>
    <row r="99" spans="1:9" ht="14.5" x14ac:dyDescent="0.35">
      <c r="A99" s="30"/>
      <c r="B99" s="31">
        <v>91</v>
      </c>
      <c r="C99" s="32"/>
      <c r="D99" s="33"/>
      <c r="E99" s="31"/>
      <c r="F99" s="31"/>
      <c r="G99" s="31"/>
      <c r="H99" s="31" t="s">
        <v>0</v>
      </c>
      <c r="I99" s="1" t="s">
        <v>13</v>
      </c>
    </row>
    <row r="100" spans="1:9" ht="14.5" x14ac:dyDescent="0.35">
      <c r="A100" s="30" t="s">
        <v>1</v>
      </c>
      <c r="B100" s="31" t="s">
        <v>2</v>
      </c>
      <c r="C100" s="32" t="s">
        <v>3</v>
      </c>
      <c r="D100" s="31" t="s">
        <v>38</v>
      </c>
      <c r="E100" s="31" t="s">
        <v>4</v>
      </c>
      <c r="F100" s="31" t="s">
        <v>5</v>
      </c>
      <c r="G100" s="31" t="s">
        <v>6</v>
      </c>
      <c r="H100" s="31" t="s">
        <v>36</v>
      </c>
      <c r="I100" s="1" t="s">
        <v>14</v>
      </c>
    </row>
    <row r="101" spans="1:9" ht="14.5" x14ac:dyDescent="0.35">
      <c r="A101" s="34">
        <v>122</v>
      </c>
      <c r="B101" s="34" t="s">
        <v>39</v>
      </c>
      <c r="C101" s="35">
        <v>39771</v>
      </c>
      <c r="D101" s="34" t="s">
        <v>11</v>
      </c>
      <c r="E101" s="34">
        <v>39.653055600000002</v>
      </c>
      <c r="F101" s="34">
        <v>-105.1827778</v>
      </c>
      <c r="G101" s="34" t="s">
        <v>12</v>
      </c>
      <c r="H101" s="34">
        <v>44</v>
      </c>
      <c r="I101" s="3">
        <v>0</v>
      </c>
    </row>
    <row r="102" spans="1:9" ht="14.5" x14ac:dyDescent="0.35">
      <c r="A102" s="34">
        <v>122</v>
      </c>
      <c r="B102" s="34" t="s">
        <v>39</v>
      </c>
      <c r="C102" s="35">
        <v>39826</v>
      </c>
      <c r="D102" s="34" t="s">
        <v>11</v>
      </c>
      <c r="E102" s="34">
        <v>39.653055600000002</v>
      </c>
      <c r="F102" s="34">
        <v>-105.1827778</v>
      </c>
      <c r="G102" s="34" t="s">
        <v>12</v>
      </c>
      <c r="H102" s="34">
        <v>64</v>
      </c>
      <c r="I102" s="37">
        <v>11</v>
      </c>
    </row>
    <row r="103" spans="1:9" ht="14.5" x14ac:dyDescent="0.35">
      <c r="A103" s="34">
        <v>122</v>
      </c>
      <c r="B103" s="34" t="s">
        <v>39</v>
      </c>
      <c r="C103" s="35">
        <v>39917</v>
      </c>
      <c r="D103" s="34" t="s">
        <v>11</v>
      </c>
      <c r="E103" s="34">
        <v>39.653055600000002</v>
      </c>
      <c r="F103" s="34">
        <v>-105.1827778</v>
      </c>
      <c r="G103" s="34" t="s">
        <v>12</v>
      </c>
      <c r="H103" s="34">
        <v>77</v>
      </c>
      <c r="I103" s="3">
        <v>0</v>
      </c>
    </row>
    <row r="104" spans="1:9" ht="14.5" x14ac:dyDescent="0.35">
      <c r="A104" s="34">
        <v>122</v>
      </c>
      <c r="B104" s="34" t="s">
        <v>39</v>
      </c>
      <c r="C104" s="35">
        <v>39945</v>
      </c>
      <c r="D104" s="34" t="s">
        <v>11</v>
      </c>
      <c r="E104" s="34">
        <v>39.653055600000002</v>
      </c>
      <c r="F104" s="34">
        <v>-105.1827778</v>
      </c>
      <c r="G104" s="34" t="s">
        <v>12</v>
      </c>
      <c r="H104" s="34">
        <v>44</v>
      </c>
      <c r="I104" s="3">
        <v>5</v>
      </c>
    </row>
    <row r="105" spans="1:9" ht="14.5" x14ac:dyDescent="0.35">
      <c r="A105" s="36">
        <v>122</v>
      </c>
      <c r="B105" s="34" t="s">
        <v>39</v>
      </c>
      <c r="C105" s="35">
        <v>40022</v>
      </c>
      <c r="D105" s="34" t="s">
        <v>11</v>
      </c>
      <c r="E105" s="34">
        <v>39.653055600000002</v>
      </c>
      <c r="F105" s="34">
        <v>-105.1827778</v>
      </c>
      <c r="G105" s="34" t="s">
        <v>12</v>
      </c>
      <c r="H105" s="34">
        <v>48</v>
      </c>
      <c r="I105" s="3">
        <v>0</v>
      </c>
    </row>
    <row r="106" spans="1:9" ht="14.5" x14ac:dyDescent="0.35">
      <c r="A106" s="34">
        <v>122</v>
      </c>
      <c r="B106" s="34" t="s">
        <v>39</v>
      </c>
      <c r="C106" s="35">
        <v>40192</v>
      </c>
      <c r="D106" s="34" t="s">
        <v>11</v>
      </c>
      <c r="E106" s="34">
        <v>39.653055600000002</v>
      </c>
      <c r="F106" s="34">
        <v>-105.1827778</v>
      </c>
      <c r="G106" s="34" t="s">
        <v>12</v>
      </c>
      <c r="H106" s="34">
        <v>89</v>
      </c>
      <c r="I106" s="3">
        <v>0</v>
      </c>
    </row>
    <row r="107" spans="1:9" ht="14.5" x14ac:dyDescent="0.35">
      <c r="A107" s="36">
        <v>122</v>
      </c>
      <c r="B107" s="34" t="s">
        <v>39</v>
      </c>
      <c r="C107" s="35">
        <v>40239</v>
      </c>
      <c r="D107" s="34" t="s">
        <v>11</v>
      </c>
      <c r="E107" s="34">
        <v>39.653055600000002</v>
      </c>
      <c r="F107" s="34">
        <v>-105.1827778</v>
      </c>
      <c r="G107" s="34" t="s">
        <v>12</v>
      </c>
      <c r="H107" s="34">
        <v>94</v>
      </c>
      <c r="I107" s="3">
        <v>0</v>
      </c>
    </row>
    <row r="108" spans="1:9" ht="14.5" x14ac:dyDescent="0.35">
      <c r="A108" s="34">
        <v>122</v>
      </c>
      <c r="B108" s="34" t="s">
        <v>39</v>
      </c>
      <c r="C108" s="35">
        <v>40485</v>
      </c>
      <c r="D108" s="34" t="s">
        <v>11</v>
      </c>
      <c r="E108" s="34">
        <v>39.653055600000002</v>
      </c>
      <c r="F108" s="34">
        <v>-105.1827778</v>
      </c>
      <c r="G108" s="34" t="s">
        <v>12</v>
      </c>
      <c r="H108" s="34">
        <v>55</v>
      </c>
      <c r="I108" s="3">
        <v>0</v>
      </c>
    </row>
    <row r="109" spans="1:9" ht="14.5" x14ac:dyDescent="0.35">
      <c r="A109" s="34">
        <v>122</v>
      </c>
      <c r="B109" s="34" t="s">
        <v>39</v>
      </c>
      <c r="C109" s="35">
        <v>40610</v>
      </c>
      <c r="D109" s="34" t="s">
        <v>11</v>
      </c>
      <c r="E109" s="34">
        <v>39.653055600000002</v>
      </c>
      <c r="F109" s="34">
        <v>-105.1827778</v>
      </c>
      <c r="G109" s="34" t="s">
        <v>12</v>
      </c>
      <c r="H109" s="34">
        <v>86</v>
      </c>
      <c r="I109" s="3">
        <v>0</v>
      </c>
    </row>
    <row r="110" spans="1:9" ht="14.5" x14ac:dyDescent="0.35">
      <c r="A110" s="34">
        <v>122</v>
      </c>
      <c r="B110" s="34" t="s">
        <v>39</v>
      </c>
      <c r="C110" s="35">
        <v>40757</v>
      </c>
      <c r="D110" s="34" t="s">
        <v>11</v>
      </c>
      <c r="E110" s="34">
        <v>39.653055600000002</v>
      </c>
      <c r="F110" s="34">
        <v>-105.1827778</v>
      </c>
      <c r="G110" s="34" t="s">
        <v>12</v>
      </c>
      <c r="H110" s="34">
        <v>37</v>
      </c>
      <c r="I110" s="3">
        <v>0</v>
      </c>
    </row>
    <row r="111" spans="1:9" ht="14.5" x14ac:dyDescent="0.35">
      <c r="A111" s="34">
        <v>122</v>
      </c>
      <c r="B111" s="34" t="s">
        <v>39</v>
      </c>
      <c r="C111" s="35">
        <v>40861</v>
      </c>
      <c r="D111" s="34" t="s">
        <v>11</v>
      </c>
      <c r="E111" s="34">
        <v>39.653055600000002</v>
      </c>
      <c r="F111" s="34">
        <v>-105.1827778</v>
      </c>
      <c r="G111" s="34" t="s">
        <v>12</v>
      </c>
      <c r="H111" s="34">
        <v>58</v>
      </c>
      <c r="I111" s="3">
        <v>0</v>
      </c>
    </row>
    <row r="112" spans="1:9" ht="14.5" x14ac:dyDescent="0.35">
      <c r="A112" s="34">
        <v>122</v>
      </c>
      <c r="B112" s="34" t="s">
        <v>39</v>
      </c>
      <c r="C112" s="35">
        <v>40940</v>
      </c>
      <c r="D112" s="34" t="s">
        <v>11</v>
      </c>
      <c r="E112" s="34">
        <v>39.653055600000002</v>
      </c>
      <c r="F112" s="34">
        <v>-105.1827778</v>
      </c>
      <c r="G112" s="34" t="s">
        <v>12</v>
      </c>
      <c r="H112" s="34">
        <v>77</v>
      </c>
      <c r="I112" s="3">
        <v>0</v>
      </c>
    </row>
    <row r="113" spans="1:10" ht="14.5" x14ac:dyDescent="0.35">
      <c r="A113" s="34">
        <v>122</v>
      </c>
      <c r="B113" s="34" t="s">
        <v>39</v>
      </c>
      <c r="C113" s="35">
        <v>41045</v>
      </c>
      <c r="D113" s="34" t="s">
        <v>11</v>
      </c>
      <c r="E113" s="34">
        <v>39.653055600000002</v>
      </c>
      <c r="F113" s="34">
        <v>-105.1827778</v>
      </c>
      <c r="G113" s="34" t="s">
        <v>12</v>
      </c>
      <c r="H113" s="34">
        <v>58</v>
      </c>
      <c r="I113" s="3">
        <v>0</v>
      </c>
    </row>
    <row r="114" spans="1:10" ht="14.5" x14ac:dyDescent="0.35">
      <c r="H114" s="21">
        <f>AVERAGE(H101:H113)</f>
        <v>63.92307692307692</v>
      </c>
      <c r="J114" s="3"/>
    </row>
  </sheetData>
  <pageMargins left="0.7" right="0.7" top="0.75" bottom="0.75" header="0.3" footer="0.3"/>
  <pageSetup paperSize="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abSelected="1" topLeftCell="A43" workbookViewId="0">
      <selection activeCell="G56" sqref="G56:G58"/>
    </sheetView>
  </sheetViews>
  <sheetFormatPr defaultRowHeight="14.5" x14ac:dyDescent="0.35"/>
  <cols>
    <col min="1" max="1" width="5.6328125" bestFit="1" customWidth="1"/>
    <col min="2" max="2" width="6.81640625" bestFit="1" customWidth="1"/>
    <col min="3" max="3" width="8.6328125" bestFit="1" customWidth="1"/>
    <col min="4" max="4" width="6.54296875" bestFit="1" customWidth="1"/>
    <col min="5" max="5" width="12" bestFit="1" customWidth="1"/>
    <col min="6" max="6" width="9.90625" bestFit="1" customWidth="1"/>
    <col min="7" max="7" width="6.453125" bestFit="1" customWidth="1"/>
    <col min="8" max="8" width="2.81640625" bestFit="1" customWidth="1"/>
    <col min="9" max="9" width="6" bestFit="1" customWidth="1"/>
  </cols>
  <sheetData>
    <row r="1" spans="1:27" x14ac:dyDescent="0.35">
      <c r="A1" s="23" t="s">
        <v>31</v>
      </c>
      <c r="B1" s="23"/>
      <c r="C1" s="39" t="s">
        <v>16</v>
      </c>
      <c r="D1" s="39"/>
      <c r="E1" s="23" t="s">
        <v>17</v>
      </c>
      <c r="F1" s="23" t="s">
        <v>18</v>
      </c>
      <c r="G1" s="23" t="s">
        <v>19</v>
      </c>
      <c r="H1" s="23" t="s">
        <v>20</v>
      </c>
      <c r="I1" s="23" t="s">
        <v>21</v>
      </c>
      <c r="J1" s="23" t="s">
        <v>29</v>
      </c>
    </row>
    <row r="2" spans="1:27" x14ac:dyDescent="0.35">
      <c r="A2" s="24"/>
      <c r="B2" s="24" t="s">
        <v>22</v>
      </c>
      <c r="C2" s="24" t="s">
        <v>23</v>
      </c>
      <c r="D2" s="24" t="s">
        <v>24</v>
      </c>
      <c r="E2" s="24"/>
      <c r="F2" s="24" t="s">
        <v>25</v>
      </c>
      <c r="G2" s="24"/>
      <c r="H2" s="24"/>
      <c r="I2" s="24" t="s">
        <v>26</v>
      </c>
      <c r="J2" s="24" t="s">
        <v>30</v>
      </c>
    </row>
    <row r="3" spans="1:27" x14ac:dyDescent="0.35">
      <c r="A3" s="23" t="s">
        <v>13</v>
      </c>
      <c r="B3" s="25">
        <v>0</v>
      </c>
      <c r="C3" s="25">
        <v>7.01</v>
      </c>
      <c r="D3" s="26">
        <v>10.27</v>
      </c>
      <c r="E3" s="25">
        <v>1000</v>
      </c>
      <c r="F3" s="25">
        <v>200</v>
      </c>
      <c r="G3" s="27">
        <v>0</v>
      </c>
      <c r="H3" s="28">
        <v>91</v>
      </c>
      <c r="I3" s="29">
        <v>13</v>
      </c>
      <c r="J3" s="28" t="s">
        <v>27</v>
      </c>
      <c r="K3" s="4" t="s">
        <v>28</v>
      </c>
      <c r="L3" s="4">
        <v>4</v>
      </c>
      <c r="M3" s="4"/>
      <c r="N3" s="3"/>
      <c r="O3" s="2"/>
      <c r="P3" s="2"/>
      <c r="Q3" s="2"/>
      <c r="R3" s="3"/>
      <c r="S3" s="5"/>
      <c r="T3" s="5"/>
      <c r="U3" s="5"/>
      <c r="V3" s="5"/>
      <c r="W3" s="5"/>
      <c r="X3" s="5"/>
      <c r="Y3" s="5"/>
      <c r="Z3" s="5"/>
      <c r="AA3" t="s">
        <v>29</v>
      </c>
    </row>
    <row r="5" spans="1:27" x14ac:dyDescent="0.35">
      <c r="B5" t="s">
        <v>23</v>
      </c>
    </row>
    <row r="6" spans="1:27" ht="14.5" customHeight="1" x14ac:dyDescent="0.35">
      <c r="B6" t="s">
        <v>42</v>
      </c>
    </row>
    <row r="7" spans="1:27" x14ac:dyDescent="0.35">
      <c r="C7" t="s">
        <v>0</v>
      </c>
      <c r="D7" t="s">
        <v>40</v>
      </c>
      <c r="G7" t="s">
        <v>41</v>
      </c>
    </row>
    <row r="8" spans="1:27" x14ac:dyDescent="0.35">
      <c r="C8">
        <v>25</v>
      </c>
      <c r="D8">
        <f>LN(C8)</f>
        <v>3.2188758248682006</v>
      </c>
      <c r="E8">
        <f>D8*0.819</f>
        <v>2.636259300567056</v>
      </c>
      <c r="F8">
        <f>E8-1.7428</f>
        <v>0.89345930056705614</v>
      </c>
      <c r="G8">
        <f>EXP(F8)</f>
        <v>2.4435680837955562</v>
      </c>
    </row>
    <row r="9" spans="1:27" x14ac:dyDescent="0.35">
      <c r="C9">
        <v>50</v>
      </c>
      <c r="D9">
        <f t="shared" ref="D9:D28" si="0">LN(C9)</f>
        <v>3.912023005428146</v>
      </c>
      <c r="E9">
        <f t="shared" ref="E9:E28" si="1">D9*0.819</f>
        <v>3.2039468414456516</v>
      </c>
      <c r="F9">
        <f t="shared" ref="F9:F28" si="2">E9-1.7428</f>
        <v>1.4611468414456517</v>
      </c>
      <c r="G9">
        <f t="shared" ref="G9:G28" si="3">EXP(F9)</f>
        <v>4.3109006139749431</v>
      </c>
    </row>
    <row r="10" spans="1:27" x14ac:dyDescent="0.35">
      <c r="C10">
        <v>75</v>
      </c>
      <c r="D10">
        <f t="shared" si="0"/>
        <v>4.3174881135363101</v>
      </c>
      <c r="E10">
        <f t="shared" si="1"/>
        <v>3.5360227649862379</v>
      </c>
      <c r="F10">
        <f t="shared" si="2"/>
        <v>1.793222764986238</v>
      </c>
      <c r="G10">
        <f t="shared" si="3"/>
        <v>6.0087862013869318</v>
      </c>
    </row>
    <row r="11" spans="1:27" ht="14.5" hidden="1" customHeight="1" x14ac:dyDescent="0.35">
      <c r="C11">
        <v>80</v>
      </c>
      <c r="D11">
        <f t="shared" si="0"/>
        <v>4.3820266346738812</v>
      </c>
      <c r="E11">
        <f t="shared" si="1"/>
        <v>3.5888798137979085</v>
      </c>
      <c r="F11">
        <f t="shared" si="2"/>
        <v>1.8460798137979086</v>
      </c>
      <c r="G11">
        <f t="shared" si="3"/>
        <v>6.3349366504738951</v>
      </c>
    </row>
    <row r="12" spans="1:27" x14ac:dyDescent="0.35">
      <c r="C12">
        <v>100</v>
      </c>
      <c r="D12">
        <f t="shared" si="0"/>
        <v>4.6051701859880918</v>
      </c>
      <c r="E12">
        <f t="shared" si="1"/>
        <v>3.7716343823242471</v>
      </c>
      <c r="F12">
        <f t="shared" si="2"/>
        <v>2.0288343823242472</v>
      </c>
      <c r="G12">
        <f t="shared" si="3"/>
        <v>7.60521641562101</v>
      </c>
    </row>
    <row r="13" spans="1:27" x14ac:dyDescent="0.35">
      <c r="C13">
        <v>125</v>
      </c>
      <c r="D13">
        <f t="shared" si="0"/>
        <v>4.8283137373023015</v>
      </c>
      <c r="E13">
        <f t="shared" si="1"/>
        <v>3.9543889508505847</v>
      </c>
      <c r="F13">
        <f t="shared" si="2"/>
        <v>2.2115889508505848</v>
      </c>
      <c r="G13">
        <f t="shared" si="3"/>
        <v>9.1302123319740645</v>
      </c>
    </row>
    <row r="14" spans="1:27" x14ac:dyDescent="0.35">
      <c r="C14">
        <v>150</v>
      </c>
      <c r="D14">
        <f t="shared" si="0"/>
        <v>5.0106352940962555</v>
      </c>
      <c r="E14">
        <f t="shared" si="1"/>
        <v>4.1037103058648334</v>
      </c>
      <c r="F14">
        <f t="shared" si="2"/>
        <v>2.3609103058648335</v>
      </c>
      <c r="G14">
        <f t="shared" si="3"/>
        <v>10.600596847118712</v>
      </c>
    </row>
    <row r="15" spans="1:27" x14ac:dyDescent="0.35">
      <c r="C15">
        <v>175</v>
      </c>
      <c r="D15">
        <f t="shared" si="0"/>
        <v>5.1647859739235145</v>
      </c>
      <c r="E15">
        <f t="shared" si="1"/>
        <v>4.2299597126433577</v>
      </c>
      <c r="F15">
        <f t="shared" si="2"/>
        <v>2.4871597126433578</v>
      </c>
      <c r="G15">
        <f t="shared" si="3"/>
        <v>12.027067234904973</v>
      </c>
    </row>
    <row r="16" spans="1:27" x14ac:dyDescent="0.35">
      <c r="C16">
        <v>200</v>
      </c>
      <c r="D16">
        <f t="shared" si="0"/>
        <v>5.2983173665480363</v>
      </c>
      <c r="E16">
        <f t="shared" si="1"/>
        <v>4.3393219232028413</v>
      </c>
      <c r="F16">
        <f t="shared" si="2"/>
        <v>2.5965219232028414</v>
      </c>
      <c r="G16">
        <f t="shared" si="3"/>
        <v>13.416991461350214</v>
      </c>
    </row>
    <row r="17" spans="3:7" x14ac:dyDescent="0.35">
      <c r="C17">
        <v>225</v>
      </c>
      <c r="D17">
        <f t="shared" si="0"/>
        <v>5.4161004022044201</v>
      </c>
      <c r="E17">
        <f t="shared" si="1"/>
        <v>4.4357862294054202</v>
      </c>
      <c r="F17">
        <f t="shared" si="2"/>
        <v>2.6929862294054203</v>
      </c>
      <c r="G17">
        <f t="shared" si="3"/>
        <v>14.77573383504661</v>
      </c>
    </row>
    <row r="18" spans="3:7" x14ac:dyDescent="0.35">
      <c r="C18">
        <v>250</v>
      </c>
      <c r="D18">
        <f t="shared" si="0"/>
        <v>5.521460917862246</v>
      </c>
      <c r="E18">
        <f t="shared" si="1"/>
        <v>4.5220764917291794</v>
      </c>
      <c r="F18">
        <f t="shared" si="2"/>
        <v>2.7792764917291795</v>
      </c>
      <c r="G18">
        <f t="shared" si="3"/>
        <v>16.107362920902187</v>
      </c>
    </row>
    <row r="19" spans="3:7" x14ac:dyDescent="0.35">
      <c r="C19">
        <v>275</v>
      </c>
      <c r="D19">
        <f t="shared" si="0"/>
        <v>5.6167710976665717</v>
      </c>
      <c r="E19">
        <f t="shared" si="1"/>
        <v>4.6001355289889219</v>
      </c>
      <c r="F19">
        <f t="shared" si="2"/>
        <v>2.857335528988922</v>
      </c>
      <c r="G19">
        <f t="shared" si="3"/>
        <v>17.415063132466656</v>
      </c>
    </row>
    <row r="20" spans="3:7" x14ac:dyDescent="0.35">
      <c r="C20">
        <v>300</v>
      </c>
      <c r="D20">
        <f t="shared" si="0"/>
        <v>5.7037824746562009</v>
      </c>
      <c r="E20">
        <f t="shared" si="1"/>
        <v>4.6713978467434281</v>
      </c>
      <c r="F20">
        <f t="shared" si="2"/>
        <v>2.9285978467434282</v>
      </c>
      <c r="G20">
        <f t="shared" si="3"/>
        <v>18.70138988955965</v>
      </c>
    </row>
    <row r="21" spans="3:7" x14ac:dyDescent="0.35">
      <c r="C21">
        <v>325</v>
      </c>
      <c r="D21">
        <f t="shared" si="0"/>
        <v>5.7838251823297373</v>
      </c>
      <c r="E21">
        <f t="shared" si="1"/>
        <v>4.7369528243280543</v>
      </c>
      <c r="F21">
        <f t="shared" si="2"/>
        <v>2.9941528243280544</v>
      </c>
      <c r="G21">
        <f t="shared" si="3"/>
        <v>19.968435948951065</v>
      </c>
    </row>
    <row r="22" spans="3:7" x14ac:dyDescent="0.35">
      <c r="C22">
        <v>350</v>
      </c>
      <c r="D22">
        <f t="shared" si="0"/>
        <v>5.857933154483459</v>
      </c>
      <c r="E22">
        <f t="shared" si="1"/>
        <v>4.7976472535219523</v>
      </c>
      <c r="F22">
        <f t="shared" si="2"/>
        <v>3.0548472535219524</v>
      </c>
      <c r="G22">
        <f t="shared" si="3"/>
        <v>21.217944313111104</v>
      </c>
    </row>
    <row r="23" spans="3:7" x14ac:dyDescent="0.35">
      <c r="C23">
        <v>375</v>
      </c>
      <c r="D23">
        <f t="shared" si="0"/>
        <v>5.9269260259704106</v>
      </c>
      <c r="E23">
        <f t="shared" si="1"/>
        <v>4.8541524152697662</v>
      </c>
      <c r="F23">
        <f t="shared" si="2"/>
        <v>3.1113524152697662</v>
      </c>
      <c r="G23">
        <f t="shared" si="3"/>
        <v>22.451387477153094</v>
      </c>
    </row>
    <row r="24" spans="3:7" x14ac:dyDescent="0.35">
      <c r="C24">
        <v>400</v>
      </c>
      <c r="D24">
        <f t="shared" si="0"/>
        <v>5.9914645471079817</v>
      </c>
      <c r="E24">
        <f t="shared" si="1"/>
        <v>4.9070094640814368</v>
      </c>
      <c r="F24">
        <f t="shared" si="2"/>
        <v>3.1642094640814369</v>
      </c>
      <c r="G24">
        <f t="shared" si="3"/>
        <v>23.670024629962548</v>
      </c>
    </row>
    <row r="25" spans="3:7" x14ac:dyDescent="0.35">
      <c r="C25">
        <v>425</v>
      </c>
      <c r="D25">
        <f t="shared" si="0"/>
        <v>6.0520891689244172</v>
      </c>
      <c r="E25">
        <f t="shared" si="1"/>
        <v>4.9566610293490978</v>
      </c>
      <c r="F25">
        <f t="shared" si="2"/>
        <v>3.2138610293490979</v>
      </c>
      <c r="G25">
        <f t="shared" si="3"/>
        <v>24.874943939386153</v>
      </c>
    </row>
    <row r="26" spans="3:7" x14ac:dyDescent="0.35">
      <c r="C26">
        <v>450</v>
      </c>
      <c r="D26">
        <f t="shared" si="0"/>
        <v>6.1092475827643655</v>
      </c>
      <c r="E26">
        <f t="shared" si="1"/>
        <v>5.0034737702840149</v>
      </c>
      <c r="F26">
        <f t="shared" si="2"/>
        <v>3.2606737702840149</v>
      </c>
      <c r="G26">
        <f t="shared" si="3"/>
        <v>26.067094460692736</v>
      </c>
    </row>
    <row r="27" spans="3:7" x14ac:dyDescent="0.35">
      <c r="C27">
        <v>475</v>
      </c>
      <c r="D27">
        <f t="shared" si="0"/>
        <v>6.1633148040346413</v>
      </c>
      <c r="E27">
        <f t="shared" si="1"/>
        <v>5.0477548245043709</v>
      </c>
      <c r="F27">
        <f t="shared" si="2"/>
        <v>3.3049548245043709</v>
      </c>
      <c r="G27">
        <f t="shared" si="3"/>
        <v>27.247310650233992</v>
      </c>
    </row>
    <row r="28" spans="3:7" x14ac:dyDescent="0.35">
      <c r="C28">
        <v>500</v>
      </c>
      <c r="D28">
        <f t="shared" si="0"/>
        <v>6.2146080984221914</v>
      </c>
      <c r="E28">
        <f t="shared" si="1"/>
        <v>5.0897640326077749</v>
      </c>
      <c r="F28">
        <f t="shared" si="2"/>
        <v>3.346964032607775</v>
      </c>
      <c r="G28">
        <f t="shared" si="3"/>
        <v>28.416331497249992</v>
      </c>
    </row>
    <row r="30" spans="3:7" x14ac:dyDescent="0.35">
      <c r="C30" t="s">
        <v>43</v>
      </c>
    </row>
    <row r="31" spans="3:7" x14ac:dyDescent="0.35">
      <c r="G31" t="s">
        <v>44</v>
      </c>
    </row>
    <row r="32" spans="3:7" x14ac:dyDescent="0.35">
      <c r="C32">
        <v>25</v>
      </c>
      <c r="D32">
        <f>LN(C32)</f>
        <v>3.2188758248682006</v>
      </c>
      <c r="E32">
        <f>D32*0.9422</f>
        <v>3.0328248021908188</v>
      </c>
      <c r="F32">
        <f>E32-1.7408</f>
        <v>1.2920248021908189</v>
      </c>
      <c r="G32">
        <f>EXP(F32)</f>
        <v>3.6401496818509758</v>
      </c>
    </row>
    <row r="33" spans="3:7" x14ac:dyDescent="0.35">
      <c r="C33">
        <v>50</v>
      </c>
      <c r="D33">
        <f t="shared" ref="D33:D58" si="4">LN(C33)</f>
        <v>3.912023005428146</v>
      </c>
      <c r="E33">
        <f t="shared" ref="E33:E58" si="5">D33*0.9422</f>
        <v>3.6859080757143992</v>
      </c>
      <c r="F33">
        <f t="shared" ref="F33:F58" si="6">E33-1.7408</f>
        <v>1.9451080757143993</v>
      </c>
      <c r="G33">
        <f t="shared" ref="G33:G58" si="7">EXP(F33)</f>
        <v>6.9943877376374877</v>
      </c>
    </row>
    <row r="34" spans="3:7" x14ac:dyDescent="0.35">
      <c r="C34">
        <v>75</v>
      </c>
      <c r="D34">
        <f t="shared" si="4"/>
        <v>4.3174881135363101</v>
      </c>
      <c r="E34">
        <f t="shared" si="5"/>
        <v>4.0679373005739112</v>
      </c>
      <c r="F34">
        <f t="shared" si="6"/>
        <v>2.3271373005739111</v>
      </c>
      <c r="G34">
        <f t="shared" si="7"/>
        <v>10.248560949669615</v>
      </c>
    </row>
    <row r="35" spans="3:7" x14ac:dyDescent="0.35">
      <c r="C35">
        <v>80</v>
      </c>
      <c r="D35">
        <f t="shared" si="4"/>
        <v>4.3820266346738812</v>
      </c>
      <c r="E35">
        <f t="shared" si="5"/>
        <v>4.1287454951897313</v>
      </c>
      <c r="F35">
        <f t="shared" si="6"/>
        <v>2.3879454951897312</v>
      </c>
      <c r="G35">
        <f t="shared" si="7"/>
        <v>10.891095134348019</v>
      </c>
    </row>
    <row r="36" spans="3:7" x14ac:dyDescent="0.35">
      <c r="C36">
        <v>100</v>
      </c>
      <c r="D36">
        <f t="shared" si="4"/>
        <v>4.6051701859880918</v>
      </c>
      <c r="E36">
        <f t="shared" si="5"/>
        <v>4.3389913492379799</v>
      </c>
      <c r="F36">
        <f t="shared" si="6"/>
        <v>2.5981913492379798</v>
      </c>
      <c r="G36">
        <f t="shared" si="7"/>
        <v>13.439408843082969</v>
      </c>
    </row>
    <row r="37" spans="3:7" x14ac:dyDescent="0.35">
      <c r="C37">
        <v>125</v>
      </c>
      <c r="D37">
        <f t="shared" si="4"/>
        <v>4.8283137373023015</v>
      </c>
      <c r="E37">
        <f t="shared" si="5"/>
        <v>4.5492372032862285</v>
      </c>
      <c r="F37">
        <f t="shared" si="6"/>
        <v>2.8084372032862284</v>
      </c>
      <c r="G37">
        <f t="shared" si="7"/>
        <v>16.583980566096592</v>
      </c>
    </row>
    <row r="38" spans="3:7" x14ac:dyDescent="0.35">
      <c r="C38">
        <v>150</v>
      </c>
      <c r="D38">
        <f t="shared" si="4"/>
        <v>5.0106352940962555</v>
      </c>
      <c r="E38">
        <f t="shared" si="5"/>
        <v>4.7210205740974924</v>
      </c>
      <c r="F38">
        <f t="shared" si="6"/>
        <v>2.9802205740974923</v>
      </c>
      <c r="G38">
        <f t="shared" si="7"/>
        <v>19.692159746120634</v>
      </c>
    </row>
    <row r="39" spans="3:7" x14ac:dyDescent="0.35">
      <c r="C39">
        <v>175</v>
      </c>
      <c r="D39">
        <f t="shared" si="4"/>
        <v>5.1647859739235145</v>
      </c>
      <c r="E39">
        <f t="shared" si="5"/>
        <v>4.8662613446307352</v>
      </c>
      <c r="F39">
        <f t="shared" si="6"/>
        <v>3.1254613446307351</v>
      </c>
      <c r="G39">
        <f t="shared" si="7"/>
        <v>22.770397671391894</v>
      </c>
    </row>
    <row r="40" spans="3:7" x14ac:dyDescent="0.35">
      <c r="C40">
        <v>200</v>
      </c>
      <c r="D40">
        <f t="shared" si="4"/>
        <v>5.2983173665480363</v>
      </c>
      <c r="E40">
        <f t="shared" si="5"/>
        <v>4.9920746227615602</v>
      </c>
      <c r="F40">
        <f t="shared" si="6"/>
        <v>3.2512746227615601</v>
      </c>
      <c r="G40">
        <f t="shared" si="7"/>
        <v>25.823233830691859</v>
      </c>
    </row>
    <row r="41" spans="3:7" x14ac:dyDescent="0.35">
      <c r="C41">
        <v>225</v>
      </c>
      <c r="D41">
        <f t="shared" si="4"/>
        <v>5.4161004022044201</v>
      </c>
      <c r="E41">
        <f t="shared" si="5"/>
        <v>5.1030497989570049</v>
      </c>
      <c r="F41">
        <f t="shared" si="6"/>
        <v>3.3622497989570048</v>
      </c>
      <c r="G41">
        <f t="shared" si="7"/>
        <v>28.854033685143687</v>
      </c>
    </row>
    <row r="42" spans="3:7" x14ac:dyDescent="0.35">
      <c r="C42">
        <v>250</v>
      </c>
      <c r="D42">
        <f t="shared" si="4"/>
        <v>5.521460917862246</v>
      </c>
      <c r="E42">
        <f t="shared" si="5"/>
        <v>5.2023204768098088</v>
      </c>
      <c r="F42">
        <f t="shared" si="6"/>
        <v>3.4615204768098087</v>
      </c>
      <c r="G42">
        <f t="shared" si="7"/>
        <v>31.865390286297878</v>
      </c>
    </row>
    <row r="43" spans="3:7" x14ac:dyDescent="0.35">
      <c r="C43">
        <v>275</v>
      </c>
      <c r="D43">
        <f t="shared" si="4"/>
        <v>5.6167710976665717</v>
      </c>
      <c r="E43">
        <f t="shared" si="5"/>
        <v>5.2921217282214439</v>
      </c>
      <c r="F43">
        <f t="shared" si="6"/>
        <v>3.5513217282214438</v>
      </c>
      <c r="G43">
        <f t="shared" si="7"/>
        <v>34.859361654041443</v>
      </c>
    </row>
    <row r="44" spans="3:7" x14ac:dyDescent="0.35">
      <c r="C44">
        <v>300</v>
      </c>
      <c r="D44">
        <f t="shared" si="4"/>
        <v>5.7037824746562009</v>
      </c>
      <c r="E44">
        <f t="shared" si="5"/>
        <v>5.3741038476210727</v>
      </c>
      <c r="F44">
        <f t="shared" si="6"/>
        <v>3.6333038476210726</v>
      </c>
      <c r="G44">
        <f t="shared" si="7"/>
        <v>37.837620068916557</v>
      </c>
    </row>
    <row r="45" spans="3:7" x14ac:dyDescent="0.35">
      <c r="C45">
        <v>325</v>
      </c>
      <c r="D45">
        <f t="shared" si="4"/>
        <v>5.7838251823297373</v>
      </c>
      <c r="E45">
        <f t="shared" si="5"/>
        <v>5.4495200867910789</v>
      </c>
      <c r="F45">
        <f t="shared" si="6"/>
        <v>3.7087200867910788</v>
      </c>
      <c r="G45">
        <f t="shared" si="7"/>
        <v>40.801550649009599</v>
      </c>
    </row>
    <row r="46" spans="3:7" x14ac:dyDescent="0.35">
      <c r="C46">
        <v>350</v>
      </c>
      <c r="D46">
        <f t="shared" si="4"/>
        <v>5.857933154483459</v>
      </c>
      <c r="E46">
        <f t="shared" si="5"/>
        <v>5.5193446181543155</v>
      </c>
      <c r="F46">
        <f t="shared" si="6"/>
        <v>3.7785446181543154</v>
      </c>
      <c r="G46">
        <f t="shared" si="7"/>
        <v>43.752319045553143</v>
      </c>
    </row>
    <row r="47" spans="3:7" x14ac:dyDescent="0.35">
      <c r="C47">
        <v>375</v>
      </c>
      <c r="D47">
        <f t="shared" si="4"/>
        <v>5.9269260259704106</v>
      </c>
      <c r="E47">
        <f t="shared" si="5"/>
        <v>5.5843497016693213</v>
      </c>
      <c r="F47">
        <f t="shared" si="6"/>
        <v>3.8435497016693212</v>
      </c>
      <c r="G47">
        <f t="shared" si="7"/>
        <v>46.690919460584837</v>
      </c>
    </row>
    <row r="48" spans="3:7" x14ac:dyDescent="0.35">
      <c r="C48">
        <v>400</v>
      </c>
      <c r="D48">
        <f t="shared" si="4"/>
        <v>5.9914645471079817</v>
      </c>
      <c r="E48">
        <f t="shared" si="5"/>
        <v>5.6451578962851405</v>
      </c>
      <c r="F48">
        <f t="shared" si="6"/>
        <v>3.9043578962851404</v>
      </c>
      <c r="G48">
        <f t="shared" si="7"/>
        <v>49.61820964452609</v>
      </c>
    </row>
    <row r="49" spans="2:7" x14ac:dyDescent="0.35">
      <c r="C49">
        <v>425</v>
      </c>
      <c r="D49">
        <f t="shared" si="4"/>
        <v>6.0520891689244172</v>
      </c>
      <c r="E49">
        <f t="shared" si="5"/>
        <v>5.7022784149605865</v>
      </c>
      <c r="F49">
        <f t="shared" si="6"/>
        <v>3.9614784149605864</v>
      </c>
      <c r="G49">
        <f t="shared" si="7"/>
        <v>52.534937001108482</v>
      </c>
    </row>
    <row r="50" spans="2:7" x14ac:dyDescent="0.35">
      <c r="C50">
        <v>450</v>
      </c>
      <c r="D50">
        <f t="shared" si="4"/>
        <v>6.1092475827643655</v>
      </c>
      <c r="E50">
        <f t="shared" si="5"/>
        <v>5.7561330724805853</v>
      </c>
      <c r="F50">
        <f t="shared" si="6"/>
        <v>4.0153330724805851</v>
      </c>
      <c r="G50">
        <f t="shared" si="7"/>
        <v>55.441758451571872</v>
      </c>
    </row>
    <row r="51" spans="2:7" x14ac:dyDescent="0.35">
      <c r="C51">
        <v>475</v>
      </c>
      <c r="D51">
        <f t="shared" si="4"/>
        <v>6.1633148040346413</v>
      </c>
      <c r="E51">
        <f t="shared" si="5"/>
        <v>5.8070752083614394</v>
      </c>
      <c r="F51">
        <f t="shared" si="6"/>
        <v>4.0662752083614393</v>
      </c>
      <c r="G51">
        <f t="shared" si="7"/>
        <v>58.339255815147993</v>
      </c>
    </row>
    <row r="52" spans="2:7" x14ac:dyDescent="0.35">
      <c r="C52">
        <v>500</v>
      </c>
      <c r="D52">
        <f t="shared" si="4"/>
        <v>6.2146080984221914</v>
      </c>
      <c r="E52">
        <f t="shared" si="5"/>
        <v>5.8554037503333891</v>
      </c>
      <c r="F52">
        <f t="shared" si="6"/>
        <v>4.114603750333389</v>
      </c>
      <c r="G52">
        <f t="shared" si="7"/>
        <v>61.227947901357481</v>
      </c>
    </row>
    <row r="53" spans="2:7" x14ac:dyDescent="0.35">
      <c r="C53">
        <v>60</v>
      </c>
      <c r="D53">
        <f t="shared" si="4"/>
        <v>4.0943445622221004</v>
      </c>
      <c r="E53">
        <f t="shared" si="5"/>
        <v>3.8576914465256631</v>
      </c>
      <c r="F53">
        <f t="shared" si="6"/>
        <v>2.1168914465256634</v>
      </c>
      <c r="G53">
        <f t="shared" si="7"/>
        <v>8.3052799119556404</v>
      </c>
    </row>
    <row r="54" spans="2:7" x14ac:dyDescent="0.35">
      <c r="C54">
        <v>465</v>
      </c>
      <c r="D54">
        <f t="shared" si="4"/>
        <v>6.1420374055873559</v>
      </c>
      <c r="E54">
        <f t="shared" si="5"/>
        <v>5.7870276435444072</v>
      </c>
      <c r="F54">
        <f t="shared" si="6"/>
        <v>4.0462276435444071</v>
      </c>
      <c r="G54">
        <f t="shared" si="7"/>
        <v>57.181341266991552</v>
      </c>
    </row>
    <row r="55" spans="2:7" x14ac:dyDescent="0.35">
      <c r="C55">
        <v>80</v>
      </c>
      <c r="D55">
        <f t="shared" si="4"/>
        <v>4.3820266346738812</v>
      </c>
      <c r="E55">
        <f t="shared" si="5"/>
        <v>4.1287454951897313</v>
      </c>
      <c r="F55">
        <f t="shared" si="6"/>
        <v>2.3879454951897312</v>
      </c>
      <c r="G55">
        <f t="shared" si="7"/>
        <v>10.891095134348019</v>
      </c>
    </row>
    <row r="56" spans="2:7" x14ac:dyDescent="0.35">
      <c r="B56" t="s">
        <v>45</v>
      </c>
      <c r="C56">
        <v>42</v>
      </c>
      <c r="D56">
        <f t="shared" si="4"/>
        <v>3.7376696182833684</v>
      </c>
      <c r="E56">
        <f t="shared" si="5"/>
        <v>3.52163231434659</v>
      </c>
      <c r="F56">
        <f t="shared" si="6"/>
        <v>1.7808323143465901</v>
      </c>
      <c r="G56">
        <f t="shared" si="7"/>
        <v>5.9347939776771508</v>
      </c>
    </row>
    <row r="57" spans="2:7" x14ac:dyDescent="0.35">
      <c r="C57">
        <v>400</v>
      </c>
      <c r="D57">
        <f t="shared" si="4"/>
        <v>5.9914645471079817</v>
      </c>
      <c r="E57">
        <f t="shared" si="5"/>
        <v>5.6451578962851405</v>
      </c>
      <c r="F57">
        <f t="shared" si="6"/>
        <v>3.9043578962851404</v>
      </c>
      <c r="G57">
        <f t="shared" si="7"/>
        <v>49.61820964452609</v>
      </c>
    </row>
    <row r="58" spans="2:7" x14ac:dyDescent="0.35">
      <c r="C58">
        <v>52</v>
      </c>
      <c r="D58">
        <f t="shared" si="4"/>
        <v>3.9512437185814275</v>
      </c>
      <c r="E58">
        <f t="shared" si="5"/>
        <v>3.7228618316474211</v>
      </c>
      <c r="F58">
        <f t="shared" si="6"/>
        <v>1.9820618316474212</v>
      </c>
      <c r="G58">
        <f t="shared" si="7"/>
        <v>7.2576917074405261</v>
      </c>
    </row>
  </sheetData>
  <mergeCells count="1">
    <mergeCell ref="C1:D1"/>
  </mergeCells>
  <conditionalFormatting sqref="J3">
    <cfRule type="containsText" dxfId="3" priority="4" operator="containsText" text="yes">
      <formula>NOT(ISERROR(SEARCH("yes",J3)))</formula>
    </cfRule>
  </conditionalFormatting>
  <conditionalFormatting sqref="C3">
    <cfRule type="cellIs" dxfId="2" priority="3" operator="lessThan">
      <formula>$G$36</formula>
    </cfRule>
  </conditionalFormatting>
  <conditionalFormatting sqref="E3">
    <cfRule type="cellIs" dxfId="1" priority="2" operator="lessThan">
      <formula>$G$36</formula>
    </cfRule>
  </conditionalFormatting>
  <conditionalFormatting sqref="F3">
    <cfRule type="cellIs" dxfId="0" priority="1" operator="lessThan">
      <formula>$G$36</formula>
    </cfRule>
  </conditionalFormatting>
  <pageMargins left="0.7" right="0.7" top="0.75" bottom="0.75" header="0.3" footer="0.3"/>
  <pageSetup paperSize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 Data Seg 1e</vt:lpstr>
      <vt:lpstr>WQCD Standard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RNC Consulting LLC</dc:creator>
  <cp:lastModifiedBy>RNC Consulting LLC</cp:lastModifiedBy>
  <cp:lastPrinted>2016-04-21T18:04:00Z</cp:lastPrinted>
  <dcterms:created xsi:type="dcterms:W3CDTF">2016-04-21T13:01:11Z</dcterms:created>
  <dcterms:modified xsi:type="dcterms:W3CDTF">2017-02-14T15:56:56Z</dcterms:modified>
</cp:coreProperties>
</file>